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DU\RADU SERV\primarii\LUDUS\2024\PROCEDURA IMPRUMUT\"/>
    </mc:Choice>
  </mc:AlternateContent>
  <xr:revisionPtr revIDLastSave="0" documentId="13_ncr:1_{09BAC20D-09D4-48F7-9ECE-1B608392FDA0}" xr6:coauthVersionLast="47" xr6:coauthVersionMax="47" xr10:uidLastSave="{00000000-0000-0000-0000-000000000000}"/>
  <bookViews>
    <workbookView xWindow="-108" yWindow="-108" windowWidth="23256" windowHeight="12456" xr2:uid="{4B1E14A8-B5EC-49E3-9AD6-52335B134001}"/>
  </bookViews>
  <sheets>
    <sheet name="CREDIT NOU 9.6 M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0">#REF!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'[1]Module 6_Condensed Budget'!#REF!</definedName>
    <definedName name="Capital_Expenditures___Culture___Sports">'[2]Module 6_Condensed Budget'!#REF!</definedName>
    <definedName name="Capital_Expenditures___Education" localSheetId="0">'[1]Module 6_Condensed Budget'!#REF!</definedName>
    <definedName name="Capital_Expenditures___Education">'[2]Module 6_Condensed Budget'!#REF!</definedName>
    <definedName name="Capital_Expenditures___General_Administration" localSheetId="0">'[1]Module 6_Condensed Budget'!#REF!</definedName>
    <definedName name="Capital_Expenditures___General_Administration">'[2]Module 6_Condensed Budget'!#REF!</definedName>
    <definedName name="Capital_Expenditures___Health" localSheetId="0">'[1]Module 6_Condensed Budget'!#REF!</definedName>
    <definedName name="Capital_Expenditures___Health">'[2]Module 6_Condensed Budget'!#REF!</definedName>
    <definedName name="Capital_Expenditures___Other_Activities" localSheetId="0">'[1]Module 6_Condensed Budget'!#REF!</definedName>
    <definedName name="Capital_Expenditures___Other_Activities">'[2]Module 6_Condensed Budget'!#REF!</definedName>
    <definedName name="Capital_Expenditures___Public_Works___Housing" localSheetId="0">'[1]Module 6_Condensed Budget'!#REF!</definedName>
    <definedName name="Capital_Expenditures___Public_Works___Housing">'[2]Module 6_Condensed Budget'!#REF!</definedName>
    <definedName name="Capital_Expenditures___Social_Assistance" localSheetId="0">'[1]Module 6_Condensed Budget'!#REF!</definedName>
    <definedName name="Capital_Expenditures___Social_Assistance">'[2]Module 6_Condensed Budget'!#REF!</definedName>
    <definedName name="Capital_Expenditures___Transportation___Communication" localSheetId="0">'[1]Module 6_Condensed Budget'!#REF!</definedName>
    <definedName name="Capital_Expenditures___Transportation___Communication">'[2]Module 6_Condensed Budget'!#REF!</definedName>
    <definedName name="Capital_Expenditures__Other_Economic_Activities" localSheetId="0">'[1]Module 6_Condensed Budget'!#REF!</definedName>
    <definedName name="Capital_Expenditures__Other_Economic_Activities">'[2]Module 6_Condensed Budget'!#REF!</definedName>
    <definedName name="caragiale" localSheetId="0">#REF!</definedName>
    <definedName name="caragiale">#REF!</definedName>
    <definedName name="Change_in_Operating_Expenditures" localSheetId="0">'[1]Module 6_Condensed Budget'!#REF!</definedName>
    <definedName name="Change_in_Operating_Expenditures">'[2]Module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localSheetId="0" hidden="1">{"'Lennar U.S. Partners'!$A$1:$N$53"}</definedName>
    <definedName name="credit" hidden="1">{"'Lennar U.S. Partners'!$A$1:$N$53"}</definedName>
    <definedName name="d">[3]Portfolio!$F$15</definedName>
    <definedName name="_xlnm.Database" localSheetId="0">#REF!</definedName>
    <definedName name="_xlnm.Database">#REF!</definedName>
    <definedName name="Deflator__Base_Year___1995" localSheetId="0">'[1]Module 6_Condensed Budget'!#REF!</definedName>
    <definedName name="Deflator__Base_Year___1995">'[2]Module 6_Condensed Budget'!#REF!</definedName>
    <definedName name="Deflator__Base_Year___1997" localSheetId="0">'[1]Module 6_Condensed Budget'!#REF!</definedName>
    <definedName name="Deflator__Base_Year___1997">'[2]Module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'[4]Evolutie V_C 2003_2007 '!#REF!</definedName>
    <definedName name="Excel_BuiltIn__FilterDatabase_17">'[5]Evolutie V_C 2003_2007 '!#REF!</definedName>
    <definedName name="Excel_BuiltIn_Database" localSheetId="0">#REF!</definedName>
    <definedName name="Excel_BuiltIn_Database">#REF!</definedName>
    <definedName name="Extra" localSheetId="0">[6]ExtraScoli!$B$150</definedName>
    <definedName name="Extra">[6]ExtraScoli!$B$150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localSheetId="0" hidden="1">{"'Lennar U.S. Partners'!$A$1:$N$53"}</definedName>
    <definedName name="ggg" hidden="1">{"'Lennar U.S. Partners'!$A$1:$N$53"}</definedName>
    <definedName name="gr_203" localSheetId="0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0">#REF!</definedName>
    <definedName name="harnaj">#REF!</definedName>
    <definedName name="hipoacuzici" localSheetId="0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[7]Inputs!$A$118:$L$125</definedName>
    <definedName name="Intlfive">[7]Inputs!$A$192:$J$212</definedName>
    <definedName name="Intlfour">[7]Inputs!$A$170:$J$185</definedName>
    <definedName name="Intlseven">[7]Inputs!$A$258:$J$289</definedName>
    <definedName name="Intlsix">[7]Inputs!$A$219:$J$250</definedName>
    <definedName name="Intlthree">[7]Inputs!$A$151:$L$163</definedName>
    <definedName name="Intltwo">[7]Inputs!$A$132:$L$144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0">#REF!</definedName>
    <definedName name="madgearu">#REF!</definedName>
    <definedName name="Maturity" localSheetId="0">[8]Params!$B$3</definedName>
    <definedName name="Maturity">[8]Params!$B$3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'[1]Module 6_Condensed Budget'!#REF!</definedName>
    <definedName name="Net_Outstanding_Debt">'[2]Module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0">#REF!</definedName>
    <definedName name="Nucleulsava">#REF!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'[1]Module 6_Condensed Budget'!#REF!</definedName>
    <definedName name="Proceeds_from_the_sale_of_public_property">'[2]Module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 localSheetId="0">#REF!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 localSheetId="0">'[9]_Cash Flow_'!$C$36:$AM$36</definedName>
    <definedName name="Recurring_Surplus__Deficit">'[9]_Cash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[10]Portfolio!$F$15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'[11]Fund IV Summary'!$C$1</definedName>
    <definedName name="tonitza" localSheetId="0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'[1]Module 6_Condensed Budget'!#REF!</definedName>
    <definedName name="Total_Population">'[2]Module 6_Condensed Budget'!#REF!</definedName>
    <definedName name="Total_Print">'[12]ROLLUP _ Fund II'!$C$1:$L$17</definedName>
    <definedName name="Transp_CF" localSheetId="0">#REF!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 localSheetId="0">#REF!</definedName>
    <definedName name="x">#REF!</definedName>
    <definedName name="xx" localSheetId="0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5" i="1" l="1"/>
  <c r="D153" i="1"/>
  <c r="F46" i="1"/>
  <c r="E36" i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J33" i="1"/>
  <c r="J32" i="1"/>
  <c r="J31" i="1"/>
  <c r="J30" i="1"/>
  <c r="J29" i="1"/>
  <c r="J28" i="1"/>
  <c r="J27" i="1"/>
  <c r="J26" i="1"/>
  <c r="G26" i="1"/>
  <c r="G27" i="1" s="1"/>
  <c r="G28" i="1" s="1"/>
  <c r="G29" i="1" s="1"/>
  <c r="G30" i="1" s="1"/>
  <c r="G31" i="1" s="1"/>
  <c r="G32" i="1" s="1"/>
  <c r="G33" i="1" s="1"/>
  <c r="G34" i="1" s="1"/>
  <c r="C26" i="1"/>
  <c r="C27" i="1" s="1"/>
  <c r="D26" i="1" s="1"/>
  <c r="J25" i="1"/>
  <c r="D25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D24" i="1"/>
  <c r="A20" i="1"/>
  <c r="A21" i="1" s="1"/>
  <c r="A22" i="1" s="1"/>
  <c r="A23" i="1" s="1"/>
  <c r="A24" i="1" s="1"/>
  <c r="C18" i="1"/>
  <c r="C19" i="1" s="1"/>
  <c r="G16" i="1"/>
  <c r="F16" i="1"/>
  <c r="J15" i="1"/>
  <c r="F10" i="1"/>
  <c r="F7" i="1"/>
  <c r="F9" i="1" s="1"/>
  <c r="H16" i="1" l="1"/>
  <c r="J16" i="1" s="1"/>
  <c r="G36" i="1"/>
  <c r="E155" i="1"/>
  <c r="D18" i="1"/>
  <c r="C20" i="1"/>
  <c r="G35" i="1"/>
  <c r="F17" i="1"/>
  <c r="F18" i="1" s="1"/>
  <c r="F19" i="1" s="1"/>
  <c r="F20" i="1" s="1"/>
  <c r="G17" i="1"/>
  <c r="C28" i="1"/>
  <c r="F47" i="1"/>
  <c r="D27" i="1" l="1"/>
  <c r="C29" i="1"/>
  <c r="G18" i="1"/>
  <c r="H17" i="1"/>
  <c r="F48" i="1"/>
  <c r="F21" i="1"/>
  <c r="D19" i="1"/>
  <c r="C21" i="1"/>
  <c r="G37" i="1"/>
  <c r="G38" i="1" l="1"/>
  <c r="D20" i="1"/>
  <c r="C22" i="1"/>
  <c r="F22" i="1"/>
  <c r="F49" i="1"/>
  <c r="H18" i="1"/>
  <c r="G19" i="1"/>
  <c r="D28" i="1"/>
  <c r="C30" i="1"/>
  <c r="F23" i="1" l="1"/>
  <c r="C31" i="1"/>
  <c r="D29" i="1"/>
  <c r="G20" i="1"/>
  <c r="H19" i="1"/>
  <c r="F50" i="1"/>
  <c r="C23" i="1"/>
  <c r="D21" i="1"/>
  <c r="G39" i="1"/>
  <c r="G40" i="1" l="1"/>
  <c r="D22" i="1"/>
  <c r="C24" i="1"/>
  <c r="D23" i="1" s="1"/>
  <c r="F51" i="1"/>
  <c r="G21" i="1"/>
  <c r="H20" i="1"/>
  <c r="J20" i="1" s="1"/>
  <c r="C32" i="1"/>
  <c r="D30" i="1"/>
  <c r="F24" i="1"/>
  <c r="F52" i="1" l="1"/>
  <c r="C33" i="1"/>
  <c r="D31" i="1"/>
  <c r="G22" i="1"/>
  <c r="H21" i="1"/>
  <c r="J21" i="1" s="1"/>
  <c r="G41" i="1"/>
  <c r="H22" i="1" l="1"/>
  <c r="J22" i="1" s="1"/>
  <c r="G23" i="1"/>
  <c r="F53" i="1"/>
  <c r="G42" i="1"/>
  <c r="D32" i="1"/>
  <c r="C34" i="1"/>
  <c r="G43" i="1" l="1"/>
  <c r="G24" i="1"/>
  <c r="H24" i="1" s="1"/>
  <c r="J24" i="1" s="1"/>
  <c r="H23" i="1"/>
  <c r="J23" i="1" s="1"/>
  <c r="D33" i="1"/>
  <c r="C35" i="1"/>
  <c r="H34" i="1"/>
  <c r="F54" i="1"/>
  <c r="F55" i="1" l="1"/>
  <c r="J34" i="1"/>
  <c r="D34" i="1"/>
  <c r="C36" i="1"/>
  <c r="H35" i="1"/>
  <c r="J35" i="1" s="1"/>
  <c r="G44" i="1"/>
  <c r="G45" i="1" l="1"/>
  <c r="D35" i="1"/>
  <c r="C37" i="1"/>
  <c r="H36" i="1"/>
  <c r="J36" i="1" s="1"/>
  <c r="F56" i="1"/>
  <c r="F57" i="1" l="1"/>
  <c r="D36" i="1"/>
  <c r="C38" i="1"/>
  <c r="H37" i="1"/>
  <c r="G46" i="1"/>
  <c r="G47" i="1" l="1"/>
  <c r="J37" i="1"/>
  <c r="C39" i="1"/>
  <c r="D37" i="1"/>
  <c r="H38" i="1"/>
  <c r="J38" i="1" s="1"/>
  <c r="F58" i="1"/>
  <c r="D38" i="1" l="1"/>
  <c r="C40" i="1"/>
  <c r="H39" i="1"/>
  <c r="F59" i="1"/>
  <c r="G48" i="1"/>
  <c r="G49" i="1" l="1"/>
  <c r="F60" i="1"/>
  <c r="J39" i="1"/>
  <c r="C41" i="1"/>
  <c r="D39" i="1"/>
  <c r="H40" i="1"/>
  <c r="J40" i="1" l="1"/>
  <c r="C42" i="1"/>
  <c r="D40" i="1"/>
  <c r="H41" i="1"/>
  <c r="J41" i="1" s="1"/>
  <c r="F61" i="1"/>
  <c r="G50" i="1"/>
  <c r="G51" i="1" l="1"/>
  <c r="F62" i="1"/>
  <c r="D41" i="1"/>
  <c r="C43" i="1"/>
  <c r="H42" i="1"/>
  <c r="J42" i="1" s="1"/>
  <c r="C44" i="1" l="1"/>
  <c r="D42" i="1"/>
  <c r="H43" i="1"/>
  <c r="F63" i="1"/>
  <c r="G52" i="1"/>
  <c r="G53" i="1" l="1"/>
  <c r="F64" i="1"/>
  <c r="J43" i="1"/>
  <c r="D43" i="1"/>
  <c r="C45" i="1"/>
  <c r="H44" i="1"/>
  <c r="J44" i="1" s="1"/>
  <c r="D44" i="1" l="1"/>
  <c r="C46" i="1"/>
  <c r="H45" i="1"/>
  <c r="J45" i="1" s="1"/>
  <c r="F65" i="1"/>
  <c r="G54" i="1"/>
  <c r="G55" i="1" l="1"/>
  <c r="F66" i="1"/>
  <c r="D45" i="1"/>
  <c r="C47" i="1"/>
  <c r="H46" i="1"/>
  <c r="J46" i="1" s="1"/>
  <c r="D46" i="1" l="1"/>
  <c r="C48" i="1"/>
  <c r="H47" i="1"/>
  <c r="J47" i="1" s="1"/>
  <c r="F67" i="1"/>
  <c r="G56" i="1"/>
  <c r="F68" i="1" l="1"/>
  <c r="C49" i="1"/>
  <c r="D47" i="1"/>
  <c r="H48" i="1"/>
  <c r="G57" i="1"/>
  <c r="G58" i="1" l="1"/>
  <c r="J48" i="1"/>
  <c r="C50" i="1"/>
  <c r="D48" i="1"/>
  <c r="H49" i="1"/>
  <c r="F69" i="1"/>
  <c r="F70" i="1" l="1"/>
  <c r="J49" i="1"/>
  <c r="C51" i="1"/>
  <c r="D49" i="1"/>
  <c r="H50" i="1"/>
  <c r="J50" i="1" s="1"/>
  <c r="G59" i="1"/>
  <c r="C52" i="1" l="1"/>
  <c r="D50" i="1"/>
  <c r="H51" i="1"/>
  <c r="F71" i="1"/>
  <c r="G60" i="1"/>
  <c r="F72" i="1" l="1"/>
  <c r="J51" i="1"/>
  <c r="C53" i="1"/>
  <c r="D51" i="1"/>
  <c r="H52" i="1"/>
  <c r="J52" i="1" s="1"/>
  <c r="G61" i="1"/>
  <c r="G62" i="1" l="1"/>
  <c r="D52" i="1"/>
  <c r="C54" i="1"/>
  <c r="H53" i="1"/>
  <c r="J53" i="1" s="1"/>
  <c r="F73" i="1"/>
  <c r="C55" i="1" l="1"/>
  <c r="D53" i="1"/>
  <c r="H54" i="1"/>
  <c r="G63" i="1"/>
  <c r="F74" i="1"/>
  <c r="F75" i="1" l="1"/>
  <c r="G64" i="1"/>
  <c r="J54" i="1"/>
  <c r="D54" i="1"/>
  <c r="C56" i="1"/>
  <c r="H55" i="1"/>
  <c r="J55" i="1" s="1"/>
  <c r="F76" i="1" l="1"/>
  <c r="C57" i="1"/>
  <c r="D55" i="1"/>
  <c r="H56" i="1"/>
  <c r="J56" i="1" s="1"/>
  <c r="G65" i="1"/>
  <c r="G66" i="1" l="1"/>
  <c r="D56" i="1"/>
  <c r="C58" i="1"/>
  <c r="H57" i="1"/>
  <c r="J57" i="1" s="1"/>
  <c r="F77" i="1"/>
  <c r="F78" i="1" l="1"/>
  <c r="C59" i="1"/>
  <c r="D57" i="1"/>
  <c r="H58" i="1"/>
  <c r="J58" i="1" s="1"/>
  <c r="G67" i="1"/>
  <c r="G68" i="1" l="1"/>
  <c r="C60" i="1"/>
  <c r="D58" i="1"/>
  <c r="H59" i="1"/>
  <c r="J59" i="1" s="1"/>
  <c r="F79" i="1"/>
  <c r="F80" i="1" l="1"/>
  <c r="C61" i="1"/>
  <c r="D59" i="1"/>
  <c r="H60" i="1"/>
  <c r="G69" i="1"/>
  <c r="G70" i="1" l="1"/>
  <c r="J60" i="1"/>
  <c r="C62" i="1"/>
  <c r="D60" i="1"/>
  <c r="H61" i="1"/>
  <c r="F81" i="1"/>
  <c r="C63" i="1" l="1"/>
  <c r="D61" i="1"/>
  <c r="H62" i="1"/>
  <c r="J62" i="1" s="1"/>
  <c r="G71" i="1"/>
  <c r="F82" i="1"/>
  <c r="J61" i="1"/>
  <c r="F83" i="1" l="1"/>
  <c r="G72" i="1"/>
  <c r="D62" i="1"/>
  <c r="C64" i="1"/>
  <c r="H63" i="1"/>
  <c r="G73" i="1" l="1"/>
  <c r="F84" i="1"/>
  <c r="J63" i="1"/>
  <c r="C65" i="1"/>
  <c r="D63" i="1"/>
  <c r="H64" i="1"/>
  <c r="J64" i="1" s="1"/>
  <c r="D64" i="1" l="1"/>
  <c r="C66" i="1"/>
  <c r="H65" i="1"/>
  <c r="J65" i="1" s="1"/>
  <c r="F85" i="1"/>
  <c r="G74" i="1"/>
  <c r="G75" i="1" l="1"/>
  <c r="F86" i="1"/>
  <c r="C67" i="1"/>
  <c r="D65" i="1"/>
  <c r="H66" i="1"/>
  <c r="J66" i="1" l="1"/>
  <c r="D66" i="1"/>
  <c r="C68" i="1"/>
  <c r="H67" i="1"/>
  <c r="J67" i="1" s="1"/>
  <c r="F87" i="1"/>
  <c r="G76" i="1"/>
  <c r="G77" i="1" l="1"/>
  <c r="F88" i="1"/>
  <c r="C69" i="1"/>
  <c r="D67" i="1"/>
  <c r="H68" i="1"/>
  <c r="J68" i="1" s="1"/>
  <c r="F89" i="1" l="1"/>
  <c r="G78" i="1"/>
  <c r="C70" i="1"/>
  <c r="D68" i="1"/>
  <c r="H69" i="1"/>
  <c r="J69" i="1" s="1"/>
  <c r="C71" i="1" l="1"/>
  <c r="D69" i="1"/>
  <c r="H70" i="1"/>
  <c r="J70" i="1" s="1"/>
  <c r="G79" i="1"/>
  <c r="F90" i="1"/>
  <c r="F91" i="1" l="1"/>
  <c r="G80" i="1"/>
  <c r="C72" i="1"/>
  <c r="D70" i="1"/>
  <c r="H71" i="1"/>
  <c r="J71" i="1" s="1"/>
  <c r="C73" i="1" l="1"/>
  <c r="D71" i="1"/>
  <c r="H72" i="1"/>
  <c r="G81" i="1"/>
  <c r="F92" i="1"/>
  <c r="J72" i="1" l="1"/>
  <c r="F93" i="1"/>
  <c r="G82" i="1"/>
  <c r="D72" i="1"/>
  <c r="C74" i="1"/>
  <c r="H73" i="1"/>
  <c r="F94" i="1" l="1"/>
  <c r="J73" i="1"/>
  <c r="D73" i="1"/>
  <c r="C75" i="1"/>
  <c r="H74" i="1"/>
  <c r="J74" i="1" s="1"/>
  <c r="G83" i="1"/>
  <c r="D74" i="1" l="1"/>
  <c r="C76" i="1"/>
  <c r="H75" i="1"/>
  <c r="F95" i="1"/>
  <c r="G84" i="1"/>
  <c r="G85" i="1" l="1"/>
  <c r="F96" i="1"/>
  <c r="J75" i="1"/>
  <c r="D75" i="1"/>
  <c r="C77" i="1"/>
  <c r="H76" i="1"/>
  <c r="J76" i="1" s="1"/>
  <c r="C78" i="1" l="1"/>
  <c r="D76" i="1"/>
  <c r="H77" i="1"/>
  <c r="J77" i="1" s="1"/>
  <c r="F97" i="1"/>
  <c r="G86" i="1"/>
  <c r="G87" i="1" l="1"/>
  <c r="F98" i="1"/>
  <c r="D77" i="1"/>
  <c r="C79" i="1"/>
  <c r="H78" i="1"/>
  <c r="J78" i="1" l="1"/>
  <c r="D78" i="1"/>
  <c r="C80" i="1"/>
  <c r="H79" i="1"/>
  <c r="J79" i="1" s="1"/>
  <c r="F99" i="1"/>
  <c r="G88" i="1"/>
  <c r="G89" i="1" l="1"/>
  <c r="F100" i="1"/>
  <c r="C81" i="1"/>
  <c r="D79" i="1"/>
  <c r="H80" i="1"/>
  <c r="J80" i="1" s="1"/>
  <c r="C82" i="1" l="1"/>
  <c r="D80" i="1"/>
  <c r="H81" i="1"/>
  <c r="J81" i="1" s="1"/>
  <c r="F101" i="1"/>
  <c r="G90" i="1"/>
  <c r="C83" i="1" l="1"/>
  <c r="D81" i="1"/>
  <c r="H82" i="1"/>
  <c r="J82" i="1" s="1"/>
  <c r="G91" i="1"/>
  <c r="F102" i="1"/>
  <c r="F103" i="1" l="1"/>
  <c r="G92" i="1"/>
  <c r="C84" i="1"/>
  <c r="D82" i="1"/>
  <c r="H83" i="1"/>
  <c r="J83" i="1" s="1"/>
  <c r="C85" i="1" l="1"/>
  <c r="D83" i="1"/>
  <c r="H84" i="1"/>
  <c r="G93" i="1"/>
  <c r="F104" i="1"/>
  <c r="F105" i="1" l="1"/>
  <c r="G94" i="1"/>
  <c r="J84" i="1"/>
  <c r="D84" i="1"/>
  <c r="C86" i="1"/>
  <c r="H85" i="1"/>
  <c r="J85" i="1" l="1"/>
  <c r="C87" i="1"/>
  <c r="D85" i="1"/>
  <c r="H86" i="1"/>
  <c r="J86" i="1" s="1"/>
  <c r="G95" i="1"/>
  <c r="F106" i="1"/>
  <c r="C88" i="1" l="1"/>
  <c r="D86" i="1"/>
  <c r="H87" i="1"/>
  <c r="J87" i="1" s="1"/>
  <c r="F107" i="1"/>
  <c r="G96" i="1"/>
  <c r="G97" i="1" l="1"/>
  <c r="F108" i="1"/>
  <c r="D87" i="1"/>
  <c r="C89" i="1"/>
  <c r="H88" i="1"/>
  <c r="J88" i="1" l="1"/>
  <c r="C90" i="1"/>
  <c r="D88" i="1"/>
  <c r="H89" i="1"/>
  <c r="J89" i="1" s="1"/>
  <c r="F109" i="1"/>
  <c r="G98" i="1"/>
  <c r="D89" i="1" l="1"/>
  <c r="C91" i="1"/>
  <c r="H90" i="1"/>
  <c r="J90" i="1" s="1"/>
  <c r="G99" i="1"/>
  <c r="F110" i="1"/>
  <c r="F111" i="1" l="1"/>
  <c r="G100" i="1"/>
  <c r="D90" i="1"/>
  <c r="C92" i="1"/>
  <c r="H91" i="1"/>
  <c r="G101" i="1" l="1"/>
  <c r="F112" i="1"/>
  <c r="J91" i="1"/>
  <c r="D91" i="1"/>
  <c r="C93" i="1"/>
  <c r="H92" i="1"/>
  <c r="J92" i="1" s="1"/>
  <c r="C94" i="1" l="1"/>
  <c r="D92" i="1"/>
  <c r="H93" i="1"/>
  <c r="J93" i="1" s="1"/>
  <c r="F113" i="1"/>
  <c r="G102" i="1"/>
  <c r="D93" i="1" l="1"/>
  <c r="C95" i="1"/>
  <c r="H94" i="1"/>
  <c r="J94" i="1" s="1"/>
  <c r="G103" i="1"/>
  <c r="F114" i="1"/>
  <c r="G104" i="1" l="1"/>
  <c r="F115" i="1"/>
  <c r="C96" i="1"/>
  <c r="D94" i="1"/>
  <c r="H95" i="1"/>
  <c r="J95" i="1" s="1"/>
  <c r="D95" i="1" l="1"/>
  <c r="C97" i="1"/>
  <c r="H96" i="1"/>
  <c r="F116" i="1"/>
  <c r="G105" i="1"/>
  <c r="G106" i="1" l="1"/>
  <c r="F117" i="1"/>
  <c r="J96" i="1"/>
  <c r="C98" i="1"/>
  <c r="D96" i="1"/>
  <c r="H97" i="1"/>
  <c r="J97" i="1" l="1"/>
  <c r="C99" i="1"/>
  <c r="D97" i="1"/>
  <c r="H98" i="1"/>
  <c r="J98" i="1" s="1"/>
  <c r="F118" i="1"/>
  <c r="G107" i="1"/>
  <c r="C100" i="1" l="1"/>
  <c r="D98" i="1"/>
  <c r="H99" i="1"/>
  <c r="J99" i="1" s="1"/>
  <c r="G108" i="1"/>
  <c r="F119" i="1"/>
  <c r="G109" i="1" l="1"/>
  <c r="D99" i="1"/>
  <c r="C101" i="1"/>
  <c r="H100" i="1"/>
  <c r="F120" i="1"/>
  <c r="F121" i="1" l="1"/>
  <c r="J100" i="1"/>
  <c r="C102" i="1"/>
  <c r="D100" i="1"/>
  <c r="H101" i="1"/>
  <c r="J101" i="1" s="1"/>
  <c r="G110" i="1"/>
  <c r="G111" i="1" l="1"/>
  <c r="D101" i="1"/>
  <c r="C103" i="1"/>
  <c r="H102" i="1"/>
  <c r="J102" i="1" s="1"/>
  <c r="F122" i="1"/>
  <c r="F123" i="1" l="1"/>
  <c r="C104" i="1"/>
  <c r="D102" i="1"/>
  <c r="H103" i="1"/>
  <c r="G112" i="1"/>
  <c r="G113" i="1" l="1"/>
  <c r="J103" i="1"/>
  <c r="D103" i="1"/>
  <c r="C105" i="1"/>
  <c r="H104" i="1"/>
  <c r="J104" i="1" s="1"/>
  <c r="F124" i="1"/>
  <c r="F125" i="1" l="1"/>
  <c r="C106" i="1"/>
  <c r="D104" i="1"/>
  <c r="H105" i="1"/>
  <c r="J105" i="1" s="1"/>
  <c r="G114" i="1"/>
  <c r="G115" i="1" l="1"/>
  <c r="D105" i="1"/>
  <c r="C107" i="1"/>
  <c r="H106" i="1"/>
  <c r="J106" i="1" s="1"/>
  <c r="F126" i="1"/>
  <c r="F127" i="1" l="1"/>
  <c r="C108" i="1"/>
  <c r="D106" i="1"/>
  <c r="H107" i="1"/>
  <c r="J107" i="1" s="1"/>
  <c r="G116" i="1"/>
  <c r="G117" i="1" l="1"/>
  <c r="D107" i="1"/>
  <c r="C109" i="1"/>
  <c r="H108" i="1"/>
  <c r="F128" i="1"/>
  <c r="F129" i="1" l="1"/>
  <c r="J108" i="1"/>
  <c r="C110" i="1"/>
  <c r="D108" i="1"/>
  <c r="H109" i="1"/>
  <c r="G118" i="1"/>
  <c r="G119" i="1" l="1"/>
  <c r="J109" i="1"/>
  <c r="C111" i="1"/>
  <c r="D109" i="1"/>
  <c r="H110" i="1"/>
  <c r="J110" i="1" s="1"/>
  <c r="F130" i="1"/>
  <c r="C112" i="1" l="1"/>
  <c r="D110" i="1"/>
  <c r="H111" i="1"/>
  <c r="G120" i="1"/>
  <c r="F131" i="1"/>
  <c r="G121" i="1" l="1"/>
  <c r="J111" i="1"/>
  <c r="D111" i="1"/>
  <c r="C113" i="1"/>
  <c r="H112" i="1"/>
  <c r="J112" i="1" s="1"/>
  <c r="F132" i="1"/>
  <c r="C114" i="1" l="1"/>
  <c r="D112" i="1"/>
  <c r="H113" i="1"/>
  <c r="G122" i="1"/>
  <c r="F133" i="1"/>
  <c r="F134" i="1" l="1"/>
  <c r="G123" i="1"/>
  <c r="J113" i="1"/>
  <c r="D113" i="1"/>
  <c r="C115" i="1"/>
  <c r="H114" i="1"/>
  <c r="J114" i="1" s="1"/>
  <c r="C116" i="1" l="1"/>
  <c r="D114" i="1"/>
  <c r="H115" i="1"/>
  <c r="J115" i="1" s="1"/>
  <c r="G124" i="1"/>
  <c r="F135" i="1"/>
  <c r="F136" i="1" l="1"/>
  <c r="G125" i="1"/>
  <c r="D115" i="1"/>
  <c r="C117" i="1"/>
  <c r="H116" i="1"/>
  <c r="C118" i="1" l="1"/>
  <c r="D116" i="1"/>
  <c r="H117" i="1"/>
  <c r="J117" i="1" s="1"/>
  <c r="G126" i="1"/>
  <c r="F137" i="1"/>
  <c r="J116" i="1"/>
  <c r="F138" i="1" l="1"/>
  <c r="G127" i="1"/>
  <c r="D117" i="1"/>
  <c r="C119" i="1"/>
  <c r="H118" i="1"/>
  <c r="J118" i="1" s="1"/>
  <c r="C120" i="1" l="1"/>
  <c r="D118" i="1"/>
  <c r="H119" i="1"/>
  <c r="J119" i="1" s="1"/>
  <c r="G128" i="1"/>
  <c r="F139" i="1"/>
  <c r="F140" i="1" l="1"/>
  <c r="G129" i="1"/>
  <c r="D119" i="1"/>
  <c r="C121" i="1"/>
  <c r="H120" i="1"/>
  <c r="C122" i="1" l="1"/>
  <c r="D120" i="1"/>
  <c r="H121" i="1"/>
  <c r="G130" i="1"/>
  <c r="F141" i="1"/>
  <c r="J120" i="1"/>
  <c r="F142" i="1" l="1"/>
  <c r="J121" i="1"/>
  <c r="D121" i="1"/>
  <c r="C123" i="1"/>
  <c r="H122" i="1"/>
  <c r="J122" i="1" s="1"/>
  <c r="G131" i="1"/>
  <c r="G132" i="1" l="1"/>
  <c r="D122" i="1"/>
  <c r="C124" i="1"/>
  <c r="H123" i="1"/>
  <c r="J123" i="1" s="1"/>
  <c r="F143" i="1"/>
  <c r="D123" i="1" l="1"/>
  <c r="C125" i="1"/>
  <c r="H124" i="1"/>
  <c r="G133" i="1"/>
  <c r="F144" i="1"/>
  <c r="F145" i="1" l="1"/>
  <c r="G134" i="1"/>
  <c r="J124" i="1"/>
  <c r="C126" i="1"/>
  <c r="D124" i="1"/>
  <c r="H125" i="1"/>
  <c r="J125" i="1" s="1"/>
  <c r="D125" i="1" l="1"/>
  <c r="C127" i="1"/>
  <c r="H126" i="1"/>
  <c r="J126" i="1" s="1"/>
  <c r="G135" i="1"/>
  <c r="F146" i="1"/>
  <c r="F147" i="1" l="1"/>
  <c r="G136" i="1"/>
  <c r="C128" i="1"/>
  <c r="D126" i="1"/>
  <c r="H127" i="1"/>
  <c r="J127" i="1" l="1"/>
  <c r="C129" i="1"/>
  <c r="D127" i="1"/>
  <c r="H128" i="1"/>
  <c r="J128" i="1" s="1"/>
  <c r="G137" i="1"/>
  <c r="F148" i="1"/>
  <c r="F149" i="1" l="1"/>
  <c r="G138" i="1"/>
  <c r="D128" i="1"/>
  <c r="C130" i="1"/>
  <c r="H129" i="1"/>
  <c r="J129" i="1" s="1"/>
  <c r="C131" i="1" l="1"/>
  <c r="D129" i="1"/>
  <c r="H130" i="1"/>
  <c r="J130" i="1" s="1"/>
  <c r="G139" i="1"/>
  <c r="F150" i="1"/>
  <c r="F151" i="1" l="1"/>
  <c r="G140" i="1"/>
  <c r="D130" i="1"/>
  <c r="C132" i="1"/>
  <c r="H131" i="1"/>
  <c r="J131" i="1" s="1"/>
  <c r="G141" i="1" l="1"/>
  <c r="F152" i="1"/>
  <c r="C133" i="1"/>
  <c r="D131" i="1"/>
  <c r="H132" i="1"/>
  <c r="J132" i="1" l="1"/>
  <c r="C134" i="1"/>
  <c r="D132" i="1"/>
  <c r="H133" i="1"/>
  <c r="F153" i="1"/>
  <c r="G142" i="1"/>
  <c r="G143" i="1" l="1"/>
  <c r="F155" i="1"/>
  <c r="J133" i="1"/>
  <c r="C135" i="1"/>
  <c r="D133" i="1"/>
  <c r="H134" i="1"/>
  <c r="J134" i="1" s="1"/>
  <c r="D134" i="1" l="1"/>
  <c r="C136" i="1"/>
  <c r="H135" i="1"/>
  <c r="J135" i="1" s="1"/>
  <c r="G144" i="1"/>
  <c r="G145" i="1" l="1"/>
  <c r="D135" i="1"/>
  <c r="C137" i="1"/>
  <c r="H136" i="1"/>
  <c r="J136" i="1" l="1"/>
  <c r="D136" i="1"/>
  <c r="C138" i="1"/>
  <c r="H137" i="1"/>
  <c r="J137" i="1" s="1"/>
  <c r="G146" i="1"/>
  <c r="D137" i="1" l="1"/>
  <c r="C139" i="1"/>
  <c r="H138" i="1"/>
  <c r="J138" i="1" s="1"/>
  <c r="G147" i="1"/>
  <c r="G148" i="1" l="1"/>
  <c r="D138" i="1"/>
  <c r="C140" i="1"/>
  <c r="H139" i="1"/>
  <c r="J139" i="1" l="1"/>
  <c r="D139" i="1"/>
  <c r="C141" i="1"/>
  <c r="H140" i="1"/>
  <c r="J140" i="1" s="1"/>
  <c r="G149" i="1"/>
  <c r="D140" i="1" l="1"/>
  <c r="C142" i="1"/>
  <c r="H141" i="1"/>
  <c r="J141" i="1" s="1"/>
  <c r="G150" i="1"/>
  <c r="G151" i="1" l="1"/>
  <c r="D141" i="1"/>
  <c r="C143" i="1"/>
  <c r="H142" i="1"/>
  <c r="J142" i="1" s="1"/>
  <c r="D142" i="1" l="1"/>
  <c r="C144" i="1"/>
  <c r="H143" i="1"/>
  <c r="J143" i="1" s="1"/>
  <c r="G152" i="1"/>
  <c r="G153" i="1" l="1"/>
  <c r="D143" i="1"/>
  <c r="C145" i="1"/>
  <c r="H144" i="1"/>
  <c r="J144" i="1" l="1"/>
  <c r="D144" i="1"/>
  <c r="C146" i="1"/>
  <c r="H145" i="1"/>
  <c r="J145" i="1" l="1"/>
  <c r="C147" i="1"/>
  <c r="D145" i="1"/>
  <c r="H146" i="1"/>
  <c r="J146" i="1" s="1"/>
  <c r="D146" i="1" l="1"/>
  <c r="C148" i="1"/>
  <c r="H147" i="1"/>
  <c r="J147" i="1" s="1"/>
  <c r="C149" i="1" l="1"/>
  <c r="D147" i="1"/>
  <c r="H148" i="1"/>
  <c r="J148" i="1" l="1"/>
  <c r="D148" i="1"/>
  <c r="C150" i="1"/>
  <c r="H149" i="1"/>
  <c r="J149" i="1" s="1"/>
  <c r="D149" i="1" l="1"/>
  <c r="C151" i="1"/>
  <c r="H150" i="1"/>
  <c r="J150" i="1" s="1"/>
  <c r="D150" i="1" l="1"/>
  <c r="C152" i="1"/>
  <c r="H151" i="1"/>
  <c r="J151" i="1" l="1"/>
  <c r="D151" i="1"/>
  <c r="C153" i="1"/>
  <c r="H152" i="1"/>
  <c r="J152" i="1" s="1"/>
  <c r="D152" i="1" l="1"/>
  <c r="H153" i="1"/>
  <c r="H155" i="1" l="1"/>
  <c r="J153" i="1"/>
  <c r="J155" i="1" s="1"/>
</calcChain>
</file>

<file path=xl/sharedStrings.xml><?xml version="1.0" encoding="utf-8"?>
<sst xmlns="http://schemas.openxmlformats.org/spreadsheetml/2006/main" count="20" uniqueCount="18">
  <si>
    <t>Curs schimb valutar eur/ron</t>
  </si>
  <si>
    <t>Valoare credit investitii</t>
  </si>
  <si>
    <t>ron</t>
  </si>
  <si>
    <t>Robor 3M valabil la 19.08.24</t>
  </si>
  <si>
    <t>Marja</t>
  </si>
  <si>
    <t>Dobanda imprumut</t>
  </si>
  <si>
    <t>Data</t>
  </si>
  <si>
    <t>Utilizare credit</t>
  </si>
  <si>
    <t>Rata principal</t>
  </si>
  <si>
    <t>Sold credit</t>
  </si>
  <si>
    <t>Dobanda</t>
  </si>
  <si>
    <t>Comisioane</t>
  </si>
  <si>
    <t>Total</t>
  </si>
  <si>
    <t>7=3+5+6</t>
  </si>
  <si>
    <t xml:space="preserve">Nota: Prezentul grafic de tragere si rambursare este estimativ, acesta putandu-se modifica in functie de </t>
  </si>
  <si>
    <t>date si valorile tragerilor, precum si evolutia Robor-ului 3M</t>
  </si>
  <si>
    <t>Robor 3 luni valabil la data de  20.08.2024</t>
  </si>
  <si>
    <t>Grafic de tragere si rambursare estimativ imprumut 9.600.000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</si>
</sst>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_-* #,##0.00\ _l_e_i_-;\-* #,##0.00\ _l_e_i_-;_-* &quot;-&quot;??\ _l_e_i_-;_-@_-"/>
    <numFmt numFmtId="166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164" fontId="1" fillId="0" borderId="0" xfId="2" applyNumberFormat="1"/>
    <xf numFmtId="0" fontId="1" fillId="0" borderId="0" xfId="2"/>
    <xf numFmtId="43" fontId="0" fillId="0" borderId="0" xfId="3" applyFont="1"/>
    <xf numFmtId="164" fontId="3" fillId="0" borderId="0" xfId="2" applyNumberFormat="1" applyFont="1"/>
    <xf numFmtId="43" fontId="1" fillId="0" borderId="0" xfId="2" applyNumberFormat="1"/>
    <xf numFmtId="43" fontId="2" fillId="0" borderId="0" xfId="3" applyFont="1"/>
    <xf numFmtId="164" fontId="4" fillId="0" borderId="0" xfId="2" applyNumberFormat="1" applyFont="1"/>
    <xf numFmtId="165" fontId="6" fillId="0" borderId="0" xfId="1" applyFont="1"/>
    <xf numFmtId="0" fontId="4" fillId="0" borderId="0" xfId="2" applyFont="1"/>
    <xf numFmtId="164" fontId="7" fillId="0" borderId="0" xfId="2" applyNumberFormat="1" applyFont="1"/>
    <xf numFmtId="10" fontId="0" fillId="0" borderId="0" xfId="4" applyNumberFormat="1" applyFont="1"/>
    <xf numFmtId="164" fontId="8" fillId="0" borderId="0" xfId="2" applyNumberFormat="1" applyFont="1"/>
    <xf numFmtId="10" fontId="6" fillId="0" borderId="0" xfId="3" applyNumberFormat="1" applyFont="1"/>
    <xf numFmtId="164" fontId="0" fillId="0" borderId="0" xfId="2" applyNumberFormat="1" applyFont="1"/>
    <xf numFmtId="164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43" fontId="3" fillId="0" borderId="1" xfId="3" applyFont="1" applyBorder="1" applyAlignment="1">
      <alignment horizontal="center"/>
    </xf>
    <xf numFmtId="0" fontId="3" fillId="0" borderId="1" xfId="3" applyNumberFormat="1" applyFont="1" applyBorder="1" applyAlignment="1">
      <alignment horizontal="center"/>
    </xf>
    <xf numFmtId="164" fontId="1" fillId="0" borderId="1" xfId="2" applyNumberFormat="1" applyBorder="1"/>
    <xf numFmtId="0" fontId="1" fillId="0" borderId="1" xfId="3" applyNumberFormat="1" applyFont="1" applyBorder="1" applyAlignment="1">
      <alignment horizontal="center"/>
    </xf>
    <xf numFmtId="43" fontId="1" fillId="0" borderId="1" xfId="3" applyFont="1" applyBorder="1" applyAlignment="1">
      <alignment horizontal="center"/>
    </xf>
    <xf numFmtId="4" fontId="1" fillId="0" borderId="1" xfId="1" applyNumberFormat="1" applyFont="1" applyBorder="1" applyAlignment="1">
      <alignment horizontal="right"/>
    </xf>
    <xf numFmtId="164" fontId="1" fillId="2" borderId="1" xfId="2" applyNumberFormat="1" applyFill="1" applyBorder="1"/>
    <xf numFmtId="0" fontId="1" fillId="2" borderId="1" xfId="3" applyNumberFormat="1" applyFont="1" applyFill="1" applyBorder="1" applyAlignment="1">
      <alignment horizontal="center"/>
    </xf>
    <xf numFmtId="43" fontId="1" fillId="2" borderId="1" xfId="3" applyFont="1" applyFill="1" applyBorder="1" applyAlignment="1">
      <alignment horizontal="center"/>
    </xf>
    <xf numFmtId="4" fontId="1" fillId="2" borderId="1" xfId="1" applyNumberFormat="1" applyFont="1" applyFill="1" applyBorder="1" applyAlignment="1">
      <alignment horizontal="right"/>
    </xf>
    <xf numFmtId="43" fontId="1" fillId="0" borderId="1" xfId="3" applyFont="1" applyBorder="1"/>
    <xf numFmtId="43" fontId="1" fillId="0" borderId="1" xfId="2" applyNumberFormat="1" applyBorder="1"/>
    <xf numFmtId="43" fontId="0" fillId="0" borderId="1" xfId="3" applyFont="1" applyBorder="1"/>
    <xf numFmtId="4" fontId="9" fillId="0" borderId="1" xfId="1" applyNumberFormat="1" applyFont="1" applyBorder="1" applyAlignment="1">
      <alignment horizontal="right"/>
    </xf>
    <xf numFmtId="43" fontId="1" fillId="0" borderId="1" xfId="3" applyBorder="1"/>
    <xf numFmtId="43" fontId="1" fillId="2" borderId="1" xfId="3" applyFill="1" applyBorder="1"/>
    <xf numFmtId="43" fontId="1" fillId="2" borderId="1" xfId="2" applyNumberFormat="1" applyFill="1" applyBorder="1"/>
    <xf numFmtId="4" fontId="9" fillId="2" borderId="1" xfId="1" applyNumberFormat="1" applyFont="1" applyFill="1" applyBorder="1" applyAlignment="1">
      <alignment horizontal="right"/>
    </xf>
    <xf numFmtId="43" fontId="0" fillId="2" borderId="1" xfId="3" applyFont="1" applyFill="1" applyBorder="1"/>
    <xf numFmtId="43" fontId="8" fillId="0" borderId="1" xfId="3" applyFont="1" applyBorder="1"/>
    <xf numFmtId="4" fontId="1" fillId="0" borderId="1" xfId="3" applyNumberFormat="1" applyBorder="1" applyAlignment="1">
      <alignment horizontal="right"/>
    </xf>
    <xf numFmtId="4" fontId="1" fillId="0" borderId="1" xfId="2" applyNumberFormat="1" applyBorder="1" applyAlignment="1">
      <alignment horizontal="right"/>
    </xf>
    <xf numFmtId="4" fontId="1" fillId="0" borderId="1" xfId="2" applyNumberFormat="1" applyBorder="1"/>
    <xf numFmtId="4" fontId="1" fillId="2" borderId="1" xfId="2" applyNumberFormat="1" applyFill="1" applyBorder="1"/>
    <xf numFmtId="0" fontId="1" fillId="2" borderId="0" xfId="2" applyFill="1"/>
    <xf numFmtId="164" fontId="1" fillId="3" borderId="1" xfId="2" applyNumberFormat="1" applyFill="1" applyBorder="1"/>
    <xf numFmtId="43" fontId="1" fillId="3" borderId="1" xfId="2" applyNumberFormat="1" applyFill="1" applyBorder="1"/>
    <xf numFmtId="4" fontId="9" fillId="3" borderId="1" xfId="1" applyNumberFormat="1" applyFont="1" applyFill="1" applyBorder="1" applyAlignment="1">
      <alignment horizontal="right"/>
    </xf>
    <xf numFmtId="43" fontId="0" fillId="3" borderId="1" xfId="3" applyFont="1" applyFill="1" applyBorder="1"/>
    <xf numFmtId="43" fontId="1" fillId="3" borderId="1" xfId="3" applyFill="1" applyBorder="1"/>
    <xf numFmtId="0" fontId="1" fillId="3" borderId="0" xfId="2" applyFill="1"/>
    <xf numFmtId="0" fontId="2" fillId="0" borderId="0" xfId="2" applyFont="1"/>
    <xf numFmtId="164" fontId="3" fillId="3" borderId="1" xfId="2" applyNumberFormat="1" applyFont="1" applyFill="1" applyBorder="1"/>
    <xf numFmtId="43" fontId="3" fillId="3" borderId="1" xfId="3" applyFont="1" applyFill="1" applyBorder="1"/>
    <xf numFmtId="43" fontId="3" fillId="3" borderId="1" xfId="2" applyNumberFormat="1" applyFont="1" applyFill="1" applyBorder="1"/>
    <xf numFmtId="164" fontId="10" fillId="3" borderId="0" xfId="2" applyNumberFormat="1" applyFont="1" applyFill="1"/>
    <xf numFmtId="164" fontId="1" fillId="3" borderId="0" xfId="2" applyNumberFormat="1" applyFill="1"/>
    <xf numFmtId="43" fontId="1" fillId="3" borderId="0" xfId="2" applyNumberFormat="1" applyFill="1"/>
    <xf numFmtId="166" fontId="1" fillId="3" borderId="0" xfId="2" applyNumberFormat="1" applyFill="1"/>
    <xf numFmtId="43" fontId="0" fillId="3" borderId="0" xfId="3" applyFont="1" applyFill="1"/>
    <xf numFmtId="0" fontId="11" fillId="3" borderId="0" xfId="2" applyFont="1" applyFill="1"/>
    <xf numFmtId="164" fontId="11" fillId="3" borderId="0" xfId="2" applyNumberFormat="1" applyFont="1" applyFill="1"/>
    <xf numFmtId="43" fontId="11" fillId="3" borderId="0" xfId="2" applyNumberFormat="1" applyFont="1" applyFill="1"/>
    <xf numFmtId="43" fontId="11" fillId="3" borderId="0" xfId="3" applyFont="1" applyFill="1"/>
    <xf numFmtId="165" fontId="1" fillId="3" borderId="0" xfId="1" applyFont="1" applyFill="1"/>
    <xf numFmtId="164" fontId="3" fillId="0" borderId="0" xfId="2" applyNumberFormat="1" applyFont="1" applyAlignment="1">
      <alignment horizontal="center"/>
    </xf>
  </cellXfs>
  <cellStyles count="5">
    <cellStyle name="Comma" xfId="1" builtinId="3"/>
    <cellStyle name="Comma 5 2 2 2" xfId="3" xr:uid="{53332A1F-1468-4FC3-8B74-6A403575D0F6}"/>
    <cellStyle name="Normal" xfId="0" builtinId="0"/>
    <cellStyle name="Normal 17 2 2 2" xfId="2" xr:uid="{34FF380D-DCAC-4138-BBA7-F27484C6262D}"/>
    <cellStyle name="Percent 6 2 2 2" xfId="4" xr:uid="{36178CDF-F05E-4EEA-99B3-0DCBC9F86B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ADU\RADU%20SERV\primarii\LUDUS\2024\New%20folder\SD%20LUDUS_16.08.2024_plus%209.6%20mio%20ron.xlsx" TargetMode="External"/><Relationship Id="rId1" Type="http://schemas.openxmlformats.org/officeDocument/2006/relationships/externalLinkPath" Target="/RADU/RADU%20SERV/primarii/LUDUS/2024/New%20folder/SD%20LUDUS_16.08.2024_plus%209.6%20mio%20r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 MKB"/>
      <sheetName val="CREDIT finante 794 mii"/>
      <sheetName val="CREDIT finante 2.39 mil ron"/>
      <sheetName val="CREDIT NOU 9 mio"/>
      <sheetName val="CREDIT NOU 1.7 mio_12y"/>
      <sheetName val="CREDIT NOU 9.6 MIO"/>
      <sheetName val="grad indatorare"/>
      <sheetName val="centralizare"/>
      <sheetName val="2023"/>
      <sheetName val="2022"/>
      <sheetName val="2021"/>
      <sheetName val="SD LUDUS 12 ani"/>
      <sheetName val="1.3"/>
      <sheetName val="1.4"/>
      <sheetName val="Sheet1"/>
    </sheetNames>
    <sheetDataSet>
      <sheetData sheetId="0"/>
      <sheetData sheetId="1"/>
      <sheetData sheetId="2"/>
      <sheetData sheetId="3">
        <row r="7">
          <cell r="F7">
            <v>5.5399999999999998E-2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29C3-8690-43AC-96BD-F53088F853A5}">
  <dimension ref="A1:J372"/>
  <sheetViews>
    <sheetView tabSelected="1" topLeftCell="C2" workbookViewId="0">
      <selection activeCell="H7" sqref="H7"/>
    </sheetView>
  </sheetViews>
  <sheetFormatPr defaultColWidth="9.33203125" defaultRowHeight="14.4" x14ac:dyDescent="0.3"/>
  <cols>
    <col min="1" max="2" width="4.6640625" style="2" hidden="1" customWidth="1"/>
    <col min="3" max="3" width="12.44140625" style="1" bestFit="1" customWidth="1"/>
    <col min="4" max="4" width="11.77734375" style="1" hidden="1" customWidth="1"/>
    <col min="5" max="5" width="14" style="1" customWidth="1"/>
    <col min="6" max="7" width="16.6640625" style="2" bestFit="1" customWidth="1"/>
    <col min="8" max="8" width="20" style="3" bestFit="1" customWidth="1"/>
    <col min="9" max="9" width="14" style="3" customWidth="1"/>
    <col min="10" max="10" width="14.33203125" style="2" customWidth="1"/>
    <col min="11" max="16384" width="9.33203125" style="2"/>
  </cols>
  <sheetData>
    <row r="1" spans="3:10" hidden="1" x14ac:dyDescent="0.3">
      <c r="C1" s="1" t="s">
        <v>0</v>
      </c>
      <c r="F1" s="2">
        <v>4.55</v>
      </c>
    </row>
    <row r="3" spans="3:10" x14ac:dyDescent="0.3">
      <c r="C3" s="62" t="s">
        <v>17</v>
      </c>
      <c r="D3" s="62"/>
      <c r="E3" s="62"/>
      <c r="F3" s="62"/>
      <c r="G3" s="62"/>
      <c r="H3" s="62"/>
      <c r="I3" s="62"/>
      <c r="J3" s="62"/>
    </row>
    <row r="4" spans="3:10" x14ac:dyDescent="0.3">
      <c r="C4" s="4" t="s">
        <v>1</v>
      </c>
      <c r="F4" s="3">
        <v>9600000</v>
      </c>
      <c r="G4" s="5" t="s">
        <v>2</v>
      </c>
    </row>
    <row r="5" spans="3:10" x14ac:dyDescent="0.3">
      <c r="C5" s="4"/>
      <c r="F5" s="6">
        <v>0</v>
      </c>
      <c r="G5" s="5"/>
    </row>
    <row r="6" spans="3:10" hidden="1" x14ac:dyDescent="0.3">
      <c r="C6" s="7"/>
      <c r="D6" s="7"/>
      <c r="E6" s="7"/>
      <c r="F6" s="8"/>
      <c r="G6" s="9" t="s">
        <v>2</v>
      </c>
    </row>
    <row r="7" spans="3:10" x14ac:dyDescent="0.3">
      <c r="C7" s="10" t="s">
        <v>3</v>
      </c>
      <c r="F7" s="11">
        <f>'[13]CREDIT NOU 9 mio'!F7</f>
        <v>5.5399999999999998E-2</v>
      </c>
    </row>
    <row r="8" spans="3:10" x14ac:dyDescent="0.3">
      <c r="C8" s="1" t="s">
        <v>4</v>
      </c>
      <c r="F8" s="11"/>
    </row>
    <row r="9" spans="3:10" x14ac:dyDescent="0.3">
      <c r="C9" s="12" t="s">
        <v>5</v>
      </c>
      <c r="D9" s="7"/>
      <c r="E9" s="7"/>
      <c r="F9" s="13">
        <f>F7+F8</f>
        <v>5.5399999999999998E-2</v>
      </c>
    </row>
    <row r="10" spans="3:10" hidden="1" x14ac:dyDescent="0.3">
      <c r="C10" s="14"/>
      <c r="F10" s="3">
        <f>0.15%*F6</f>
        <v>0</v>
      </c>
    </row>
    <row r="11" spans="3:10" hidden="1" x14ac:dyDescent="0.3">
      <c r="C11" s="14"/>
      <c r="F11" s="3"/>
    </row>
    <row r="12" spans="3:10" x14ac:dyDescent="0.3">
      <c r="F12" s="11"/>
      <c r="G12" s="11"/>
    </row>
    <row r="13" spans="3:10" x14ac:dyDescent="0.3">
      <c r="C13" s="15" t="s">
        <v>6</v>
      </c>
      <c r="D13" s="15"/>
      <c r="E13" s="15" t="s">
        <v>7</v>
      </c>
      <c r="F13" s="16" t="s">
        <v>8</v>
      </c>
      <c r="G13" s="15" t="s">
        <v>9</v>
      </c>
      <c r="H13" s="17" t="s">
        <v>10</v>
      </c>
      <c r="I13" s="17" t="s">
        <v>11</v>
      </c>
      <c r="J13" s="15" t="s">
        <v>12</v>
      </c>
    </row>
    <row r="14" spans="3:10" x14ac:dyDescent="0.3">
      <c r="C14" s="18">
        <v>1</v>
      </c>
      <c r="D14" s="18"/>
      <c r="E14" s="18">
        <v>2</v>
      </c>
      <c r="F14" s="18">
        <v>3</v>
      </c>
      <c r="G14" s="18">
        <v>4</v>
      </c>
      <c r="H14" s="18">
        <v>5</v>
      </c>
      <c r="I14" s="18">
        <v>6</v>
      </c>
      <c r="J14" s="18" t="s">
        <v>13</v>
      </c>
    </row>
    <row r="15" spans="3:10" hidden="1" x14ac:dyDescent="0.3">
      <c r="C15" s="19"/>
      <c r="D15" s="20"/>
      <c r="E15" s="21"/>
      <c r="F15" s="20"/>
      <c r="G15" s="20"/>
      <c r="H15" s="20"/>
      <c r="I15" s="21"/>
      <c r="J15" s="21">
        <f>I15</f>
        <v>0</v>
      </c>
    </row>
    <row r="16" spans="3:10" hidden="1" x14ac:dyDescent="0.3">
      <c r="C16" s="19"/>
      <c r="D16" s="20"/>
      <c r="E16" s="21"/>
      <c r="F16" s="21">
        <f>ROUND((E15/12/12),2)</f>
        <v>0</v>
      </c>
      <c r="G16" s="21">
        <f>E15</f>
        <v>0</v>
      </c>
      <c r="H16" s="22">
        <f>ROUND((G16*(C16-C15)*$F$9/360),2)</f>
        <v>0</v>
      </c>
      <c r="I16" s="20"/>
      <c r="J16" s="22">
        <f t="shared" ref="J16" si="0">F16+H16</f>
        <v>0</v>
      </c>
    </row>
    <row r="17" spans="1:10" hidden="1" x14ac:dyDescent="0.3">
      <c r="C17" s="23">
        <v>43861</v>
      </c>
      <c r="D17" s="24"/>
      <c r="E17" s="25"/>
      <c r="F17" s="25">
        <f>ROUND(F16,2)</f>
        <v>0</v>
      </c>
      <c r="G17" s="25">
        <f>G16-F16</f>
        <v>0</v>
      </c>
      <c r="H17" s="26">
        <f t="shared" ref="H17:H80" si="1">ROUND((G17*(C17-C16)*$F$9/360),2)</f>
        <v>0</v>
      </c>
      <c r="I17" s="24"/>
      <c r="J17" s="26"/>
    </row>
    <row r="18" spans="1:10" hidden="1" x14ac:dyDescent="0.3">
      <c r="C18" s="19">
        <f t="shared" ref="C18:C19" si="2">EOMONTH(C17,1)</f>
        <v>43890</v>
      </c>
      <c r="D18" s="19">
        <f>C19</f>
        <v>43921</v>
      </c>
      <c r="E18" s="27"/>
      <c r="F18" s="21">
        <f t="shared" ref="F18:F24" si="3">ROUND(F17,2)</f>
        <v>0</v>
      </c>
      <c r="G18" s="28">
        <f>G17-F17</f>
        <v>0</v>
      </c>
      <c r="H18" s="22">
        <f>ROUND((G18*(C18-C17)*$F$9/360),2)</f>
        <v>0</v>
      </c>
      <c r="I18" s="27"/>
      <c r="J18" s="22"/>
    </row>
    <row r="19" spans="1:10" hidden="1" x14ac:dyDescent="0.3">
      <c r="A19" s="2">
        <v>1</v>
      </c>
      <c r="C19" s="19">
        <f t="shared" si="2"/>
        <v>43921</v>
      </c>
      <c r="D19" s="19">
        <f>C20</f>
        <v>43951</v>
      </c>
      <c r="E19" s="29"/>
      <c r="F19" s="21">
        <f t="shared" si="3"/>
        <v>0</v>
      </c>
      <c r="G19" s="28">
        <f>G18-F18</f>
        <v>0</v>
      </c>
      <c r="H19" s="30">
        <f t="shared" si="1"/>
        <v>0</v>
      </c>
      <c r="I19" s="29"/>
      <c r="J19" s="22"/>
    </row>
    <row r="20" spans="1:10" hidden="1" x14ac:dyDescent="0.3">
      <c r="A20" s="2">
        <f>A19+1</f>
        <v>2</v>
      </c>
      <c r="C20" s="19">
        <f>EOMONTH(C19,1)</f>
        <v>43951</v>
      </c>
      <c r="D20" s="19">
        <f>C21</f>
        <v>43982</v>
      </c>
      <c r="E20" s="31"/>
      <c r="F20" s="21">
        <f t="shared" si="3"/>
        <v>0</v>
      </c>
      <c r="G20" s="31">
        <f>G19-F19+E19</f>
        <v>0</v>
      </c>
      <c r="H20" s="30">
        <f t="shared" si="1"/>
        <v>0</v>
      </c>
      <c r="I20" s="29"/>
      <c r="J20" s="28">
        <f>F20+H20</f>
        <v>0</v>
      </c>
    </row>
    <row r="21" spans="1:10" hidden="1" x14ac:dyDescent="0.3">
      <c r="A21" s="2">
        <f t="shared" ref="A21:B36" si="4">A20+1</f>
        <v>3</v>
      </c>
      <c r="C21" s="19">
        <f t="shared" ref="C21:C84" si="5">EOMONTH(C20,1)</f>
        <v>43982</v>
      </c>
      <c r="D21" s="19">
        <f t="shared" ref="D21:D23" si="6">C22</f>
        <v>44012</v>
      </c>
      <c r="E21" s="27"/>
      <c r="F21" s="28">
        <f t="shared" si="3"/>
        <v>0</v>
      </c>
      <c r="G21" s="31">
        <f t="shared" ref="G21" si="7">G20-F20+E20</f>
        <v>0</v>
      </c>
      <c r="H21" s="30">
        <f t="shared" si="1"/>
        <v>0</v>
      </c>
      <c r="I21" s="29"/>
      <c r="J21" s="31">
        <f t="shared" ref="J21:J84" si="8">F21+H21</f>
        <v>0</v>
      </c>
    </row>
    <row r="22" spans="1:10" hidden="1" x14ac:dyDescent="0.3">
      <c r="A22" s="2">
        <f t="shared" si="4"/>
        <v>4</v>
      </c>
      <c r="C22" s="19">
        <f t="shared" si="5"/>
        <v>44012</v>
      </c>
      <c r="D22" s="19">
        <f t="shared" si="6"/>
        <v>44043</v>
      </c>
      <c r="E22" s="27"/>
      <c r="F22" s="28">
        <f t="shared" si="3"/>
        <v>0</v>
      </c>
      <c r="G22" s="31">
        <f>G21-F21+E21</f>
        <v>0</v>
      </c>
      <c r="H22" s="30">
        <f t="shared" si="1"/>
        <v>0</v>
      </c>
      <c r="I22" s="29"/>
      <c r="J22" s="31">
        <f t="shared" si="8"/>
        <v>0</v>
      </c>
    </row>
    <row r="23" spans="1:10" hidden="1" x14ac:dyDescent="0.3">
      <c r="A23" s="2">
        <f t="shared" si="4"/>
        <v>5</v>
      </c>
      <c r="C23" s="19">
        <f t="shared" si="5"/>
        <v>44043</v>
      </c>
      <c r="D23" s="19">
        <f t="shared" si="6"/>
        <v>44074</v>
      </c>
      <c r="E23" s="27"/>
      <c r="F23" s="28">
        <f t="shared" si="3"/>
        <v>0</v>
      </c>
      <c r="G23" s="31">
        <f>G22-F22+E22</f>
        <v>0</v>
      </c>
      <c r="H23" s="30">
        <f t="shared" si="1"/>
        <v>0</v>
      </c>
      <c r="I23" s="29"/>
      <c r="J23" s="31">
        <f t="shared" si="8"/>
        <v>0</v>
      </c>
    </row>
    <row r="24" spans="1:10" hidden="1" x14ac:dyDescent="0.3">
      <c r="A24" s="2">
        <f t="shared" si="4"/>
        <v>6</v>
      </c>
      <c r="C24" s="19">
        <f t="shared" si="5"/>
        <v>44074</v>
      </c>
      <c r="D24" s="19" t="e">
        <f>#REF!</f>
        <v>#REF!</v>
      </c>
      <c r="E24" s="27"/>
      <c r="F24" s="28">
        <f t="shared" si="3"/>
        <v>0</v>
      </c>
      <c r="G24" s="31">
        <f>G23-F23+E23</f>
        <v>0</v>
      </c>
      <c r="H24" s="30">
        <f t="shared" si="1"/>
        <v>0</v>
      </c>
      <c r="I24" s="29"/>
      <c r="J24" s="31">
        <f t="shared" si="8"/>
        <v>0</v>
      </c>
    </row>
    <row r="25" spans="1:10" hidden="1" x14ac:dyDescent="0.3">
      <c r="A25" s="2" t="e">
        <f>#REF!+1</f>
        <v>#REF!</v>
      </c>
      <c r="C25" s="23">
        <v>45322</v>
      </c>
      <c r="D25" s="23" t="e">
        <f>#REF!</f>
        <v>#REF!</v>
      </c>
      <c r="E25" s="32"/>
      <c r="F25" s="33"/>
      <c r="G25" s="32"/>
      <c r="H25" s="34"/>
      <c r="I25" s="35"/>
      <c r="J25" s="32">
        <f t="shared" si="8"/>
        <v>0</v>
      </c>
    </row>
    <row r="26" spans="1:10" hidden="1" x14ac:dyDescent="0.3">
      <c r="A26" s="2" t="e">
        <f t="shared" si="4"/>
        <v>#REF!</v>
      </c>
      <c r="C26" s="19">
        <f t="shared" si="5"/>
        <v>45351</v>
      </c>
      <c r="D26" s="19">
        <f>C27</f>
        <v>45382</v>
      </c>
      <c r="E26" s="36"/>
      <c r="F26" s="28"/>
      <c r="G26" s="31">
        <f t="shared" ref="G26:G34" si="9">G25-F25+E25</f>
        <v>0</v>
      </c>
      <c r="H26" s="30"/>
      <c r="I26" s="29"/>
      <c r="J26" s="31">
        <f t="shared" si="8"/>
        <v>0</v>
      </c>
    </row>
    <row r="27" spans="1:10" hidden="1" x14ac:dyDescent="0.3">
      <c r="A27" s="2" t="e">
        <f t="shared" si="4"/>
        <v>#REF!</v>
      </c>
      <c r="C27" s="19">
        <f t="shared" si="5"/>
        <v>45382</v>
      </c>
      <c r="D27" s="19">
        <f>C28</f>
        <v>45412</v>
      </c>
      <c r="E27" s="29"/>
      <c r="F27" s="28"/>
      <c r="G27" s="31">
        <f t="shared" si="9"/>
        <v>0</v>
      </c>
      <c r="H27" s="30"/>
      <c r="I27" s="29"/>
      <c r="J27" s="31">
        <f t="shared" si="8"/>
        <v>0</v>
      </c>
    </row>
    <row r="28" spans="1:10" hidden="1" x14ac:dyDescent="0.3">
      <c r="A28" s="2" t="e">
        <f t="shared" si="4"/>
        <v>#REF!</v>
      </c>
      <c r="C28" s="19">
        <f t="shared" si="5"/>
        <v>45412</v>
      </c>
      <c r="D28" s="19">
        <f>C29</f>
        <v>45443</v>
      </c>
      <c r="E28" s="37"/>
      <c r="F28" s="28"/>
      <c r="G28" s="31">
        <f t="shared" si="9"/>
        <v>0</v>
      </c>
      <c r="H28" s="30"/>
      <c r="I28" s="29"/>
      <c r="J28" s="31">
        <f t="shared" si="8"/>
        <v>0</v>
      </c>
    </row>
    <row r="29" spans="1:10" hidden="1" x14ac:dyDescent="0.3">
      <c r="A29" s="2" t="e">
        <f t="shared" si="4"/>
        <v>#REF!</v>
      </c>
      <c r="C29" s="19">
        <f t="shared" si="5"/>
        <v>45443</v>
      </c>
      <c r="D29" s="19">
        <f t="shared" ref="D29:D92" si="10">C30</f>
        <v>45473</v>
      </c>
      <c r="E29" s="37"/>
      <c r="F29" s="28"/>
      <c r="G29" s="31">
        <f t="shared" si="9"/>
        <v>0</v>
      </c>
      <c r="H29" s="30"/>
      <c r="I29" s="29"/>
      <c r="J29" s="31">
        <f t="shared" si="8"/>
        <v>0</v>
      </c>
    </row>
    <row r="30" spans="1:10" hidden="1" x14ac:dyDescent="0.3">
      <c r="A30" s="2" t="e">
        <f t="shared" si="4"/>
        <v>#REF!</v>
      </c>
      <c r="C30" s="19">
        <f t="shared" si="5"/>
        <v>45473</v>
      </c>
      <c r="D30" s="19">
        <f t="shared" si="10"/>
        <v>45504</v>
      </c>
      <c r="E30" s="37"/>
      <c r="F30" s="28"/>
      <c r="G30" s="31">
        <f t="shared" si="9"/>
        <v>0</v>
      </c>
      <c r="H30" s="30"/>
      <c r="I30" s="29"/>
      <c r="J30" s="31">
        <f t="shared" si="8"/>
        <v>0</v>
      </c>
    </row>
    <row r="31" spans="1:10" hidden="1" x14ac:dyDescent="0.3">
      <c r="A31" s="2" t="e">
        <f t="shared" si="4"/>
        <v>#REF!</v>
      </c>
      <c r="C31" s="19">
        <f t="shared" si="5"/>
        <v>45504</v>
      </c>
      <c r="D31" s="19">
        <f t="shared" si="10"/>
        <v>45535</v>
      </c>
      <c r="E31" s="37"/>
      <c r="F31" s="28"/>
      <c r="G31" s="31">
        <f t="shared" si="9"/>
        <v>0</v>
      </c>
      <c r="H31" s="30"/>
      <c r="I31" s="29"/>
      <c r="J31" s="31">
        <f t="shared" si="8"/>
        <v>0</v>
      </c>
    </row>
    <row r="32" spans="1:10" x14ac:dyDescent="0.3">
      <c r="A32" s="2" t="e">
        <f t="shared" si="4"/>
        <v>#REF!</v>
      </c>
      <c r="C32" s="19">
        <f t="shared" si="5"/>
        <v>45535</v>
      </c>
      <c r="D32" s="19">
        <f t="shared" si="10"/>
        <v>45565</v>
      </c>
      <c r="E32" s="37"/>
      <c r="F32" s="28"/>
      <c r="G32" s="31">
        <f t="shared" si="9"/>
        <v>0</v>
      </c>
      <c r="H32" s="30"/>
      <c r="I32" s="29"/>
      <c r="J32" s="31">
        <f t="shared" si="8"/>
        <v>0</v>
      </c>
    </row>
    <row r="33" spans="1:10" x14ac:dyDescent="0.3">
      <c r="A33" s="2" t="e">
        <f t="shared" si="4"/>
        <v>#REF!</v>
      </c>
      <c r="C33" s="19">
        <f t="shared" si="5"/>
        <v>45565</v>
      </c>
      <c r="D33" s="19">
        <f t="shared" si="10"/>
        <v>45596</v>
      </c>
      <c r="E33" s="38"/>
      <c r="F33" s="28"/>
      <c r="G33" s="31">
        <f t="shared" si="9"/>
        <v>0</v>
      </c>
      <c r="H33" s="30"/>
      <c r="I33" s="29"/>
      <c r="J33" s="31">
        <f t="shared" si="8"/>
        <v>0</v>
      </c>
    </row>
    <row r="34" spans="1:10" x14ac:dyDescent="0.3">
      <c r="A34" s="2" t="e">
        <f t="shared" si="4"/>
        <v>#REF!</v>
      </c>
      <c r="B34" s="2">
        <v>1</v>
      </c>
      <c r="C34" s="19">
        <f t="shared" si="5"/>
        <v>45596</v>
      </c>
      <c r="D34" s="19">
        <f t="shared" si="10"/>
        <v>45626</v>
      </c>
      <c r="E34" s="22"/>
      <c r="F34" s="28">
        <v>0</v>
      </c>
      <c r="G34" s="31">
        <f t="shared" si="9"/>
        <v>0</v>
      </c>
      <c r="H34" s="30">
        <f t="shared" si="1"/>
        <v>0</v>
      </c>
      <c r="I34" s="29"/>
      <c r="J34" s="31">
        <f t="shared" si="8"/>
        <v>0</v>
      </c>
    </row>
    <row r="35" spans="1:10" x14ac:dyDescent="0.3">
      <c r="A35" s="2" t="e">
        <f t="shared" si="4"/>
        <v>#REF!</v>
      </c>
      <c r="B35" s="2">
        <f t="shared" si="4"/>
        <v>2</v>
      </c>
      <c r="C35" s="19">
        <f t="shared" si="5"/>
        <v>45626</v>
      </c>
      <c r="D35" s="19">
        <f t="shared" si="10"/>
        <v>45657</v>
      </c>
      <c r="E35" s="22"/>
      <c r="F35" s="28"/>
      <c r="G35" s="31">
        <f>G34-F34+E34</f>
        <v>0</v>
      </c>
      <c r="H35" s="30">
        <f t="shared" si="1"/>
        <v>0</v>
      </c>
      <c r="I35" s="29"/>
      <c r="J35" s="31">
        <f t="shared" si="8"/>
        <v>0</v>
      </c>
    </row>
    <row r="36" spans="1:10" x14ac:dyDescent="0.3">
      <c r="A36" s="2" t="e">
        <f t="shared" si="4"/>
        <v>#REF!</v>
      </c>
      <c r="B36" s="2">
        <f t="shared" si="4"/>
        <v>3</v>
      </c>
      <c r="C36" s="19">
        <f t="shared" si="5"/>
        <v>45657</v>
      </c>
      <c r="D36" s="19">
        <f t="shared" si="10"/>
        <v>45688</v>
      </c>
      <c r="E36" s="39">
        <f>F4</f>
        <v>9600000</v>
      </c>
      <c r="F36" s="28"/>
      <c r="G36" s="31">
        <f>E36</f>
        <v>9600000</v>
      </c>
      <c r="H36" s="30">
        <f>ROUND((G36*(C36-C35)*$F$9/360),2)</f>
        <v>45797.33</v>
      </c>
      <c r="I36" s="29"/>
      <c r="J36" s="31">
        <f t="shared" si="8"/>
        <v>45797.33</v>
      </c>
    </row>
    <row r="37" spans="1:10" s="41" customFormat="1" x14ac:dyDescent="0.3">
      <c r="A37" s="2" t="e">
        <f t="shared" ref="A37:B52" si="11">A36+1</f>
        <v>#REF!</v>
      </c>
      <c r="B37" s="2">
        <f t="shared" si="11"/>
        <v>4</v>
      </c>
      <c r="C37" s="23">
        <f t="shared" si="5"/>
        <v>45688</v>
      </c>
      <c r="D37" s="23">
        <f t="shared" si="10"/>
        <v>45716</v>
      </c>
      <c r="E37" s="40"/>
      <c r="F37" s="33"/>
      <c r="G37" s="33">
        <f>G36-F36+E37</f>
        <v>9600000</v>
      </c>
      <c r="H37" s="34">
        <f>ROUND((G37*(C37-C36)*$F$9/360),2)</f>
        <v>45797.33</v>
      </c>
      <c r="I37" s="35"/>
      <c r="J37" s="32">
        <f t="shared" si="8"/>
        <v>45797.33</v>
      </c>
    </row>
    <row r="38" spans="1:10" s="47" customFormat="1" x14ac:dyDescent="0.3">
      <c r="A38" s="2" t="e">
        <f t="shared" si="11"/>
        <v>#REF!</v>
      </c>
      <c r="B38" s="2">
        <f t="shared" si="11"/>
        <v>5</v>
      </c>
      <c r="C38" s="42">
        <f t="shared" si="5"/>
        <v>45716</v>
      </c>
      <c r="D38" s="42">
        <f t="shared" si="10"/>
        <v>45747</v>
      </c>
      <c r="E38" s="42"/>
      <c r="F38" s="43"/>
      <c r="G38" s="43">
        <f t="shared" ref="G38:G101" si="12">G37-F37</f>
        <v>9600000</v>
      </c>
      <c r="H38" s="44">
        <f>ROUND((G38*(C38-C37)*$F$9/360),2)</f>
        <v>41365.33</v>
      </c>
      <c r="I38" s="45"/>
      <c r="J38" s="46">
        <f t="shared" si="8"/>
        <v>41365.33</v>
      </c>
    </row>
    <row r="39" spans="1:10" s="47" customFormat="1" x14ac:dyDescent="0.3">
      <c r="A39" s="2" t="e">
        <f t="shared" si="11"/>
        <v>#REF!</v>
      </c>
      <c r="B39" s="2">
        <f t="shared" si="11"/>
        <v>6</v>
      </c>
      <c r="C39" s="42">
        <f t="shared" si="5"/>
        <v>45747</v>
      </c>
      <c r="D39" s="42">
        <f t="shared" si="10"/>
        <v>45777</v>
      </c>
      <c r="E39" s="42"/>
      <c r="F39" s="43"/>
      <c r="G39" s="43">
        <f t="shared" si="12"/>
        <v>9600000</v>
      </c>
      <c r="H39" s="44">
        <f t="shared" si="1"/>
        <v>45797.33</v>
      </c>
      <c r="I39" s="45"/>
      <c r="J39" s="46">
        <f t="shared" si="8"/>
        <v>45797.33</v>
      </c>
    </row>
    <row r="40" spans="1:10" s="47" customFormat="1" x14ac:dyDescent="0.3">
      <c r="A40" s="2" t="e">
        <f t="shared" si="11"/>
        <v>#REF!</v>
      </c>
      <c r="B40" s="2">
        <f t="shared" si="11"/>
        <v>7</v>
      </c>
      <c r="C40" s="42">
        <f t="shared" si="5"/>
        <v>45777</v>
      </c>
      <c r="D40" s="42">
        <f t="shared" si="10"/>
        <v>45808</v>
      </c>
      <c r="E40" s="42"/>
      <c r="F40" s="43"/>
      <c r="G40" s="43">
        <f t="shared" si="12"/>
        <v>9600000</v>
      </c>
      <c r="H40" s="44">
        <f t="shared" si="1"/>
        <v>44320</v>
      </c>
      <c r="I40" s="45"/>
      <c r="J40" s="46">
        <f t="shared" si="8"/>
        <v>44320</v>
      </c>
    </row>
    <row r="41" spans="1:10" s="47" customFormat="1" x14ac:dyDescent="0.3">
      <c r="A41" s="2" t="e">
        <f t="shared" si="11"/>
        <v>#REF!</v>
      </c>
      <c r="B41" s="2">
        <f t="shared" si="11"/>
        <v>8</v>
      </c>
      <c r="C41" s="42">
        <f t="shared" si="5"/>
        <v>45808</v>
      </c>
      <c r="D41" s="42">
        <f t="shared" si="10"/>
        <v>45838</v>
      </c>
      <c r="E41" s="42"/>
      <c r="F41" s="43"/>
      <c r="G41" s="43">
        <f t="shared" si="12"/>
        <v>9600000</v>
      </c>
      <c r="H41" s="44">
        <f t="shared" si="1"/>
        <v>45797.33</v>
      </c>
      <c r="I41" s="45"/>
      <c r="J41" s="46">
        <f t="shared" si="8"/>
        <v>45797.33</v>
      </c>
    </row>
    <row r="42" spans="1:10" s="47" customFormat="1" x14ac:dyDescent="0.3">
      <c r="A42" s="2" t="e">
        <f t="shared" si="11"/>
        <v>#REF!</v>
      </c>
      <c r="B42" s="2">
        <f t="shared" si="11"/>
        <v>9</v>
      </c>
      <c r="C42" s="42">
        <f t="shared" si="5"/>
        <v>45838</v>
      </c>
      <c r="D42" s="42">
        <f t="shared" si="10"/>
        <v>45869</v>
      </c>
      <c r="E42" s="42"/>
      <c r="F42" s="43"/>
      <c r="G42" s="43">
        <f t="shared" si="12"/>
        <v>9600000</v>
      </c>
      <c r="H42" s="44">
        <f t="shared" si="1"/>
        <v>44320</v>
      </c>
      <c r="I42" s="45"/>
      <c r="J42" s="46">
        <f t="shared" si="8"/>
        <v>44320</v>
      </c>
    </row>
    <row r="43" spans="1:10" s="47" customFormat="1" x14ac:dyDescent="0.3">
      <c r="A43" s="2" t="e">
        <f t="shared" si="11"/>
        <v>#REF!</v>
      </c>
      <c r="B43" s="2">
        <f t="shared" si="11"/>
        <v>10</v>
      </c>
      <c r="C43" s="42">
        <f t="shared" si="5"/>
        <v>45869</v>
      </c>
      <c r="D43" s="42">
        <f t="shared" si="10"/>
        <v>45900</v>
      </c>
      <c r="E43" s="42"/>
      <c r="F43" s="43"/>
      <c r="G43" s="43">
        <f t="shared" si="12"/>
        <v>9600000</v>
      </c>
      <c r="H43" s="44">
        <f t="shared" si="1"/>
        <v>45797.33</v>
      </c>
      <c r="I43" s="45"/>
      <c r="J43" s="46">
        <f t="shared" si="8"/>
        <v>45797.33</v>
      </c>
    </row>
    <row r="44" spans="1:10" s="47" customFormat="1" x14ac:dyDescent="0.3">
      <c r="A44" s="2" t="e">
        <f t="shared" si="11"/>
        <v>#REF!</v>
      </c>
      <c r="B44" s="2">
        <f t="shared" si="11"/>
        <v>11</v>
      </c>
      <c r="C44" s="42">
        <f t="shared" si="5"/>
        <v>45900</v>
      </c>
      <c r="D44" s="42">
        <f t="shared" si="10"/>
        <v>45930</v>
      </c>
      <c r="E44" s="42"/>
      <c r="F44" s="43"/>
      <c r="G44" s="43">
        <f t="shared" si="12"/>
        <v>9600000</v>
      </c>
      <c r="H44" s="44">
        <f t="shared" si="1"/>
        <v>45797.33</v>
      </c>
      <c r="I44" s="45"/>
      <c r="J44" s="46">
        <f t="shared" si="8"/>
        <v>45797.33</v>
      </c>
    </row>
    <row r="45" spans="1:10" s="47" customFormat="1" x14ac:dyDescent="0.3">
      <c r="A45" s="2" t="e">
        <f t="shared" si="11"/>
        <v>#REF!</v>
      </c>
      <c r="B45" s="2">
        <f t="shared" si="11"/>
        <v>12</v>
      </c>
      <c r="C45" s="42">
        <f t="shared" si="5"/>
        <v>45930</v>
      </c>
      <c r="D45" s="42">
        <f t="shared" si="10"/>
        <v>45961</v>
      </c>
      <c r="E45" s="42"/>
      <c r="F45" s="43"/>
      <c r="G45" s="43">
        <f t="shared" si="12"/>
        <v>9600000</v>
      </c>
      <c r="H45" s="44">
        <f t="shared" si="1"/>
        <v>44320</v>
      </c>
      <c r="I45" s="45"/>
      <c r="J45" s="46">
        <f t="shared" si="8"/>
        <v>44320</v>
      </c>
    </row>
    <row r="46" spans="1:10" s="47" customFormat="1" x14ac:dyDescent="0.3">
      <c r="A46" s="2" t="e">
        <f t="shared" si="11"/>
        <v>#REF!</v>
      </c>
      <c r="B46" s="2">
        <f t="shared" si="11"/>
        <v>13</v>
      </c>
      <c r="C46" s="42">
        <f t="shared" si="5"/>
        <v>45961</v>
      </c>
      <c r="D46" s="42">
        <f t="shared" si="10"/>
        <v>45991</v>
      </c>
      <c r="E46" s="42"/>
      <c r="F46" s="43">
        <f>F4/108</f>
        <v>88888.888888888891</v>
      </c>
      <c r="G46" s="43">
        <f t="shared" si="12"/>
        <v>9600000</v>
      </c>
      <c r="H46" s="44">
        <f t="shared" si="1"/>
        <v>45797.33</v>
      </c>
      <c r="I46" s="45"/>
      <c r="J46" s="46">
        <f t="shared" si="8"/>
        <v>134686.21888888889</v>
      </c>
    </row>
    <row r="47" spans="1:10" s="47" customFormat="1" x14ac:dyDescent="0.3">
      <c r="A47" s="2" t="e">
        <f t="shared" si="11"/>
        <v>#REF!</v>
      </c>
      <c r="B47" s="2">
        <f t="shared" si="11"/>
        <v>14</v>
      </c>
      <c r="C47" s="42">
        <f t="shared" si="5"/>
        <v>45991</v>
      </c>
      <c r="D47" s="42">
        <f t="shared" si="10"/>
        <v>46022</v>
      </c>
      <c r="E47" s="42"/>
      <c r="F47" s="43">
        <f t="shared" ref="F47:F110" si="13">ROUND(F46,2)</f>
        <v>88888.89</v>
      </c>
      <c r="G47" s="43">
        <f t="shared" si="12"/>
        <v>9511111.1111111119</v>
      </c>
      <c r="H47" s="44">
        <f t="shared" si="1"/>
        <v>43909.63</v>
      </c>
      <c r="I47" s="45"/>
      <c r="J47" s="46">
        <f t="shared" si="8"/>
        <v>132798.51999999999</v>
      </c>
    </row>
    <row r="48" spans="1:10" s="47" customFormat="1" x14ac:dyDescent="0.3">
      <c r="A48" s="2" t="e">
        <f t="shared" si="11"/>
        <v>#REF!</v>
      </c>
      <c r="B48" s="2">
        <f t="shared" si="11"/>
        <v>15</v>
      </c>
      <c r="C48" s="42">
        <f t="shared" si="5"/>
        <v>46022</v>
      </c>
      <c r="D48" s="42">
        <f t="shared" si="10"/>
        <v>46053</v>
      </c>
      <c r="E48" s="42"/>
      <c r="F48" s="43">
        <f t="shared" si="13"/>
        <v>88888.89</v>
      </c>
      <c r="G48" s="43">
        <f t="shared" si="12"/>
        <v>9422222.2211111113</v>
      </c>
      <c r="H48" s="44">
        <f t="shared" si="1"/>
        <v>44949.23</v>
      </c>
      <c r="I48" s="45"/>
      <c r="J48" s="46">
        <f t="shared" si="8"/>
        <v>133838.12</v>
      </c>
    </row>
    <row r="49" spans="1:10" s="41" customFormat="1" x14ac:dyDescent="0.3">
      <c r="A49" s="2" t="e">
        <f t="shared" si="11"/>
        <v>#REF!</v>
      </c>
      <c r="B49" s="2">
        <f t="shared" si="11"/>
        <v>16</v>
      </c>
      <c r="C49" s="23">
        <f t="shared" si="5"/>
        <v>46053</v>
      </c>
      <c r="D49" s="23">
        <f t="shared" si="10"/>
        <v>46081</v>
      </c>
      <c r="E49" s="23"/>
      <c r="F49" s="33">
        <f>F48</f>
        <v>88888.89</v>
      </c>
      <c r="G49" s="33">
        <f t="shared" si="12"/>
        <v>9333333.3311111107</v>
      </c>
      <c r="H49" s="34">
        <f t="shared" si="1"/>
        <v>44525.19</v>
      </c>
      <c r="I49" s="35"/>
      <c r="J49" s="32">
        <f t="shared" si="8"/>
        <v>133414.08000000002</v>
      </c>
    </row>
    <row r="50" spans="1:10" s="47" customFormat="1" x14ac:dyDescent="0.3">
      <c r="A50" s="2" t="e">
        <f t="shared" si="11"/>
        <v>#REF!</v>
      </c>
      <c r="B50" s="2">
        <f t="shared" si="11"/>
        <v>17</v>
      </c>
      <c r="C50" s="42">
        <f t="shared" si="5"/>
        <v>46081</v>
      </c>
      <c r="D50" s="42">
        <f t="shared" si="10"/>
        <v>46112</v>
      </c>
      <c r="E50" s="42"/>
      <c r="F50" s="43">
        <f t="shared" si="13"/>
        <v>88888.89</v>
      </c>
      <c r="G50" s="43">
        <f t="shared" si="12"/>
        <v>9244444.4411111102</v>
      </c>
      <c r="H50" s="44">
        <f t="shared" si="1"/>
        <v>39833.279999999999</v>
      </c>
      <c r="I50" s="45"/>
      <c r="J50" s="46">
        <f t="shared" si="8"/>
        <v>128722.17</v>
      </c>
    </row>
    <row r="51" spans="1:10" s="47" customFormat="1" x14ac:dyDescent="0.3">
      <c r="A51" s="2" t="e">
        <f t="shared" si="11"/>
        <v>#REF!</v>
      </c>
      <c r="B51" s="2">
        <f t="shared" si="11"/>
        <v>18</v>
      </c>
      <c r="C51" s="42">
        <f t="shared" si="5"/>
        <v>46112</v>
      </c>
      <c r="D51" s="42">
        <f t="shared" si="10"/>
        <v>46142</v>
      </c>
      <c r="E51" s="42"/>
      <c r="F51" s="43">
        <f t="shared" si="13"/>
        <v>88888.89</v>
      </c>
      <c r="G51" s="43">
        <f t="shared" si="12"/>
        <v>9155555.5511111096</v>
      </c>
      <c r="H51" s="44">
        <f t="shared" si="1"/>
        <v>43677.09</v>
      </c>
      <c r="I51" s="45"/>
      <c r="J51" s="46">
        <f t="shared" si="8"/>
        <v>132565.97999999998</v>
      </c>
    </row>
    <row r="52" spans="1:10" s="47" customFormat="1" x14ac:dyDescent="0.3">
      <c r="A52" s="2" t="e">
        <f t="shared" si="11"/>
        <v>#REF!</v>
      </c>
      <c r="B52" s="2">
        <f t="shared" si="11"/>
        <v>19</v>
      </c>
      <c r="C52" s="42">
        <f t="shared" si="5"/>
        <v>46142</v>
      </c>
      <c r="D52" s="42">
        <f t="shared" si="10"/>
        <v>46173</v>
      </c>
      <c r="E52" s="42"/>
      <c r="F52" s="43">
        <f t="shared" si="13"/>
        <v>88888.89</v>
      </c>
      <c r="G52" s="43">
        <f t="shared" si="12"/>
        <v>9066666.661111109</v>
      </c>
      <c r="H52" s="44">
        <f t="shared" si="1"/>
        <v>41857.78</v>
      </c>
      <c r="I52" s="45"/>
      <c r="J52" s="46">
        <f t="shared" si="8"/>
        <v>130746.67</v>
      </c>
    </row>
    <row r="53" spans="1:10" s="47" customFormat="1" x14ac:dyDescent="0.3">
      <c r="A53" s="2" t="e">
        <f t="shared" ref="A53:B68" si="14">A52+1</f>
        <v>#REF!</v>
      </c>
      <c r="B53" s="2">
        <f t="shared" si="14"/>
        <v>20</v>
      </c>
      <c r="C53" s="42">
        <f t="shared" si="5"/>
        <v>46173</v>
      </c>
      <c r="D53" s="42">
        <f t="shared" si="10"/>
        <v>46203</v>
      </c>
      <c r="E53" s="42"/>
      <c r="F53" s="43">
        <f t="shared" si="13"/>
        <v>88888.89</v>
      </c>
      <c r="G53" s="43">
        <f t="shared" si="12"/>
        <v>8977777.7711111084</v>
      </c>
      <c r="H53" s="44">
        <f t="shared" si="1"/>
        <v>42828.99</v>
      </c>
      <c r="I53" s="45"/>
      <c r="J53" s="46">
        <f t="shared" si="8"/>
        <v>131717.88</v>
      </c>
    </row>
    <row r="54" spans="1:10" s="47" customFormat="1" x14ac:dyDescent="0.3">
      <c r="A54" s="2" t="e">
        <f t="shared" si="14"/>
        <v>#REF!</v>
      </c>
      <c r="B54" s="2">
        <f t="shared" si="14"/>
        <v>21</v>
      </c>
      <c r="C54" s="42">
        <f t="shared" si="5"/>
        <v>46203</v>
      </c>
      <c r="D54" s="42">
        <f t="shared" si="10"/>
        <v>46234</v>
      </c>
      <c r="E54" s="42"/>
      <c r="F54" s="43">
        <f t="shared" si="13"/>
        <v>88888.89</v>
      </c>
      <c r="G54" s="43">
        <f t="shared" si="12"/>
        <v>8888888.8811111078</v>
      </c>
      <c r="H54" s="44">
        <f t="shared" si="1"/>
        <v>41037.040000000001</v>
      </c>
      <c r="I54" s="45"/>
      <c r="J54" s="46">
        <f t="shared" si="8"/>
        <v>129925.93</v>
      </c>
    </row>
    <row r="55" spans="1:10" s="47" customFormat="1" x14ac:dyDescent="0.3">
      <c r="A55" s="2" t="e">
        <f t="shared" si="14"/>
        <v>#REF!</v>
      </c>
      <c r="B55" s="2">
        <f t="shared" si="14"/>
        <v>22</v>
      </c>
      <c r="C55" s="42">
        <f t="shared" si="5"/>
        <v>46234</v>
      </c>
      <c r="D55" s="42">
        <f t="shared" si="10"/>
        <v>46265</v>
      </c>
      <c r="E55" s="42"/>
      <c r="F55" s="43">
        <f t="shared" si="13"/>
        <v>88888.89</v>
      </c>
      <c r="G55" s="43">
        <f t="shared" si="12"/>
        <v>8799999.9911111072</v>
      </c>
      <c r="H55" s="44">
        <f t="shared" si="1"/>
        <v>41980.89</v>
      </c>
      <c r="I55" s="45"/>
      <c r="J55" s="46">
        <f t="shared" si="8"/>
        <v>130869.78</v>
      </c>
    </row>
    <row r="56" spans="1:10" s="47" customFormat="1" x14ac:dyDescent="0.3">
      <c r="A56" s="2" t="e">
        <f t="shared" si="14"/>
        <v>#REF!</v>
      </c>
      <c r="B56" s="2">
        <f t="shared" si="14"/>
        <v>23</v>
      </c>
      <c r="C56" s="42">
        <f t="shared" si="5"/>
        <v>46265</v>
      </c>
      <c r="D56" s="42">
        <f t="shared" si="10"/>
        <v>46295</v>
      </c>
      <c r="E56" s="42"/>
      <c r="F56" s="43">
        <f t="shared" si="13"/>
        <v>88888.89</v>
      </c>
      <c r="G56" s="43">
        <f t="shared" si="12"/>
        <v>8711111.1011111066</v>
      </c>
      <c r="H56" s="44">
        <f t="shared" si="1"/>
        <v>41556.839999999997</v>
      </c>
      <c r="I56" s="45"/>
      <c r="J56" s="46">
        <f t="shared" si="8"/>
        <v>130445.73</v>
      </c>
    </row>
    <row r="57" spans="1:10" s="47" customFormat="1" x14ac:dyDescent="0.3">
      <c r="A57" s="2" t="e">
        <f t="shared" si="14"/>
        <v>#REF!</v>
      </c>
      <c r="B57" s="2">
        <f t="shared" si="14"/>
        <v>24</v>
      </c>
      <c r="C57" s="42">
        <f t="shared" si="5"/>
        <v>46295</v>
      </c>
      <c r="D57" s="42">
        <f t="shared" si="10"/>
        <v>46326</v>
      </c>
      <c r="E57" s="42"/>
      <c r="F57" s="43">
        <f t="shared" si="13"/>
        <v>88888.89</v>
      </c>
      <c r="G57" s="43">
        <f t="shared" si="12"/>
        <v>8622222.211111106</v>
      </c>
      <c r="H57" s="44">
        <f t="shared" si="1"/>
        <v>39805.93</v>
      </c>
      <c r="I57" s="45"/>
      <c r="J57" s="46">
        <f t="shared" si="8"/>
        <v>128694.82</v>
      </c>
    </row>
    <row r="58" spans="1:10" s="47" customFormat="1" x14ac:dyDescent="0.3">
      <c r="A58" s="2" t="e">
        <f t="shared" si="14"/>
        <v>#REF!</v>
      </c>
      <c r="B58" s="2">
        <f t="shared" si="14"/>
        <v>25</v>
      </c>
      <c r="C58" s="42">
        <f t="shared" si="5"/>
        <v>46326</v>
      </c>
      <c r="D58" s="42">
        <f t="shared" si="10"/>
        <v>46356</v>
      </c>
      <c r="E58" s="42"/>
      <c r="F58" s="43">
        <f t="shared" si="13"/>
        <v>88888.89</v>
      </c>
      <c r="G58" s="43">
        <f t="shared" si="12"/>
        <v>8533333.3211111054</v>
      </c>
      <c r="H58" s="44">
        <f t="shared" si="1"/>
        <v>40708.74</v>
      </c>
      <c r="I58" s="45"/>
      <c r="J58" s="46">
        <f t="shared" si="8"/>
        <v>129597.63</v>
      </c>
    </row>
    <row r="59" spans="1:10" s="47" customFormat="1" x14ac:dyDescent="0.3">
      <c r="A59" s="2" t="e">
        <f t="shared" si="14"/>
        <v>#REF!</v>
      </c>
      <c r="B59" s="2">
        <f t="shared" si="14"/>
        <v>26</v>
      </c>
      <c r="C59" s="42">
        <f t="shared" si="5"/>
        <v>46356</v>
      </c>
      <c r="D59" s="42">
        <f t="shared" si="10"/>
        <v>46387</v>
      </c>
      <c r="E59" s="42"/>
      <c r="F59" s="43">
        <f t="shared" si="13"/>
        <v>88888.89</v>
      </c>
      <c r="G59" s="43">
        <f t="shared" si="12"/>
        <v>8444444.4311111048</v>
      </c>
      <c r="H59" s="44">
        <f t="shared" si="1"/>
        <v>38985.19</v>
      </c>
      <c r="I59" s="45"/>
      <c r="J59" s="46">
        <f t="shared" si="8"/>
        <v>127874.08</v>
      </c>
    </row>
    <row r="60" spans="1:10" s="47" customFormat="1" x14ac:dyDescent="0.3">
      <c r="A60" s="2" t="e">
        <f t="shared" si="14"/>
        <v>#REF!</v>
      </c>
      <c r="B60" s="2">
        <f t="shared" si="14"/>
        <v>27</v>
      </c>
      <c r="C60" s="42">
        <f t="shared" si="5"/>
        <v>46387</v>
      </c>
      <c r="D60" s="42">
        <f t="shared" si="10"/>
        <v>46418</v>
      </c>
      <c r="E60" s="42"/>
      <c r="F60" s="43">
        <f t="shared" si="13"/>
        <v>88888.89</v>
      </c>
      <c r="G60" s="43">
        <f t="shared" si="12"/>
        <v>8355555.5411111051</v>
      </c>
      <c r="H60" s="44">
        <f t="shared" si="1"/>
        <v>39860.639999999999</v>
      </c>
      <c r="I60" s="45"/>
      <c r="J60" s="46">
        <f t="shared" si="8"/>
        <v>128749.53</v>
      </c>
    </row>
    <row r="61" spans="1:10" s="41" customFormat="1" x14ac:dyDescent="0.3">
      <c r="A61" s="2" t="e">
        <f t="shared" si="14"/>
        <v>#REF!</v>
      </c>
      <c r="B61" s="2">
        <f t="shared" si="14"/>
        <v>28</v>
      </c>
      <c r="C61" s="23">
        <f t="shared" si="5"/>
        <v>46418</v>
      </c>
      <c r="D61" s="23">
        <f t="shared" si="10"/>
        <v>46446</v>
      </c>
      <c r="E61" s="23"/>
      <c r="F61" s="33">
        <f t="shared" si="13"/>
        <v>88888.89</v>
      </c>
      <c r="G61" s="33">
        <f t="shared" si="12"/>
        <v>8266666.6511111055</v>
      </c>
      <c r="H61" s="34">
        <f t="shared" si="1"/>
        <v>39436.589999999997</v>
      </c>
      <c r="I61" s="35"/>
      <c r="J61" s="32">
        <f t="shared" si="8"/>
        <v>128325.48</v>
      </c>
    </row>
    <row r="62" spans="1:10" s="47" customFormat="1" x14ac:dyDescent="0.3">
      <c r="A62" s="2" t="e">
        <f t="shared" si="14"/>
        <v>#REF!</v>
      </c>
      <c r="B62" s="2">
        <f t="shared" si="14"/>
        <v>29</v>
      </c>
      <c r="C62" s="42">
        <f t="shared" si="5"/>
        <v>46446</v>
      </c>
      <c r="D62" s="42">
        <f t="shared" si="10"/>
        <v>46477</v>
      </c>
      <c r="E62" s="42"/>
      <c r="F62" s="43">
        <f t="shared" si="13"/>
        <v>88888.89</v>
      </c>
      <c r="G62" s="43">
        <f t="shared" si="12"/>
        <v>8177777.7611111058</v>
      </c>
      <c r="H62" s="44">
        <f t="shared" si="1"/>
        <v>35237.14</v>
      </c>
      <c r="I62" s="45"/>
      <c r="J62" s="46">
        <f t="shared" si="8"/>
        <v>124126.03</v>
      </c>
    </row>
    <row r="63" spans="1:10" s="47" customFormat="1" x14ac:dyDescent="0.3">
      <c r="A63" s="2" t="e">
        <f t="shared" si="14"/>
        <v>#REF!</v>
      </c>
      <c r="B63" s="2">
        <f t="shared" si="14"/>
        <v>30</v>
      </c>
      <c r="C63" s="42">
        <f t="shared" si="5"/>
        <v>46477</v>
      </c>
      <c r="D63" s="42">
        <f t="shared" si="10"/>
        <v>46507</v>
      </c>
      <c r="E63" s="42"/>
      <c r="F63" s="43">
        <f t="shared" si="13"/>
        <v>88888.89</v>
      </c>
      <c r="G63" s="43">
        <f t="shared" si="12"/>
        <v>8088888.8711111061</v>
      </c>
      <c r="H63" s="44">
        <f t="shared" si="1"/>
        <v>38588.49</v>
      </c>
      <c r="I63" s="45"/>
      <c r="J63" s="46">
        <f t="shared" si="8"/>
        <v>127477.38</v>
      </c>
    </row>
    <row r="64" spans="1:10" s="47" customFormat="1" x14ac:dyDescent="0.3">
      <c r="A64" s="2" t="e">
        <f t="shared" si="14"/>
        <v>#REF!</v>
      </c>
      <c r="B64" s="2">
        <f t="shared" si="14"/>
        <v>31</v>
      </c>
      <c r="C64" s="42">
        <f t="shared" si="5"/>
        <v>46507</v>
      </c>
      <c r="D64" s="42">
        <f t="shared" si="10"/>
        <v>46538</v>
      </c>
      <c r="E64" s="42"/>
      <c r="F64" s="43">
        <f t="shared" si="13"/>
        <v>88888.89</v>
      </c>
      <c r="G64" s="43">
        <f t="shared" si="12"/>
        <v>7999999.9811111065</v>
      </c>
      <c r="H64" s="44">
        <f t="shared" si="1"/>
        <v>36933.33</v>
      </c>
      <c r="I64" s="45"/>
      <c r="J64" s="46">
        <f t="shared" si="8"/>
        <v>125822.22</v>
      </c>
    </row>
    <row r="65" spans="1:10" s="47" customFormat="1" x14ac:dyDescent="0.3">
      <c r="A65" s="2" t="e">
        <f t="shared" si="14"/>
        <v>#REF!</v>
      </c>
      <c r="B65" s="2">
        <f t="shared" si="14"/>
        <v>32</v>
      </c>
      <c r="C65" s="42">
        <f t="shared" si="5"/>
        <v>46538</v>
      </c>
      <c r="D65" s="42">
        <f t="shared" si="10"/>
        <v>46568</v>
      </c>
      <c r="E65" s="42"/>
      <c r="F65" s="43">
        <f t="shared" si="13"/>
        <v>88888.89</v>
      </c>
      <c r="G65" s="43">
        <f t="shared" si="12"/>
        <v>7911111.0911111068</v>
      </c>
      <c r="H65" s="44">
        <f t="shared" si="1"/>
        <v>37740.39</v>
      </c>
      <c r="I65" s="45"/>
      <c r="J65" s="46">
        <f t="shared" si="8"/>
        <v>126629.28</v>
      </c>
    </row>
    <row r="66" spans="1:10" s="47" customFormat="1" x14ac:dyDescent="0.3">
      <c r="A66" s="2" t="e">
        <f t="shared" si="14"/>
        <v>#REF!</v>
      </c>
      <c r="B66" s="2">
        <f t="shared" si="14"/>
        <v>33</v>
      </c>
      <c r="C66" s="42">
        <f t="shared" si="5"/>
        <v>46568</v>
      </c>
      <c r="D66" s="42">
        <f t="shared" si="10"/>
        <v>46599</v>
      </c>
      <c r="E66" s="42"/>
      <c r="F66" s="43">
        <f t="shared" si="13"/>
        <v>88888.89</v>
      </c>
      <c r="G66" s="43">
        <f t="shared" si="12"/>
        <v>7822222.2011111071</v>
      </c>
      <c r="H66" s="44">
        <f t="shared" si="1"/>
        <v>36112.589999999997</v>
      </c>
      <c r="I66" s="45"/>
      <c r="J66" s="46">
        <f t="shared" si="8"/>
        <v>125001.48</v>
      </c>
    </row>
    <row r="67" spans="1:10" s="47" customFormat="1" x14ac:dyDescent="0.3">
      <c r="A67" s="2" t="e">
        <f t="shared" si="14"/>
        <v>#REF!</v>
      </c>
      <c r="B67" s="2">
        <f t="shared" si="14"/>
        <v>34</v>
      </c>
      <c r="C67" s="42">
        <f t="shared" si="5"/>
        <v>46599</v>
      </c>
      <c r="D67" s="42">
        <f t="shared" si="10"/>
        <v>46630</v>
      </c>
      <c r="E67" s="42"/>
      <c r="F67" s="43">
        <f t="shared" si="13"/>
        <v>88888.89</v>
      </c>
      <c r="G67" s="43">
        <f t="shared" si="12"/>
        <v>7733333.3111111075</v>
      </c>
      <c r="H67" s="44">
        <f t="shared" si="1"/>
        <v>36892.300000000003</v>
      </c>
      <c r="I67" s="45"/>
      <c r="J67" s="46">
        <f t="shared" si="8"/>
        <v>125781.19</v>
      </c>
    </row>
    <row r="68" spans="1:10" s="47" customFormat="1" x14ac:dyDescent="0.3">
      <c r="A68" s="2" t="e">
        <f t="shared" si="14"/>
        <v>#REF!</v>
      </c>
      <c r="B68" s="2">
        <f t="shared" si="14"/>
        <v>35</v>
      </c>
      <c r="C68" s="42">
        <f t="shared" si="5"/>
        <v>46630</v>
      </c>
      <c r="D68" s="42">
        <f t="shared" si="10"/>
        <v>46660</v>
      </c>
      <c r="E68" s="42"/>
      <c r="F68" s="43">
        <f t="shared" si="13"/>
        <v>88888.89</v>
      </c>
      <c r="G68" s="43">
        <f t="shared" si="12"/>
        <v>7644444.4211111078</v>
      </c>
      <c r="H68" s="44">
        <f t="shared" si="1"/>
        <v>36468.25</v>
      </c>
      <c r="I68" s="45"/>
      <c r="J68" s="46">
        <f t="shared" si="8"/>
        <v>125357.14</v>
      </c>
    </row>
    <row r="69" spans="1:10" s="47" customFormat="1" x14ac:dyDescent="0.3">
      <c r="A69" s="2" t="e">
        <f t="shared" ref="A69:B84" si="15">A68+1</f>
        <v>#REF!</v>
      </c>
      <c r="B69" s="2">
        <f t="shared" si="15"/>
        <v>36</v>
      </c>
      <c r="C69" s="42">
        <f t="shared" si="5"/>
        <v>46660</v>
      </c>
      <c r="D69" s="42">
        <f t="shared" si="10"/>
        <v>46691</v>
      </c>
      <c r="E69" s="42"/>
      <c r="F69" s="43">
        <f t="shared" si="13"/>
        <v>88888.89</v>
      </c>
      <c r="G69" s="43">
        <f t="shared" si="12"/>
        <v>7555555.5311111081</v>
      </c>
      <c r="H69" s="44">
        <f t="shared" si="1"/>
        <v>34881.480000000003</v>
      </c>
      <c r="I69" s="45"/>
      <c r="J69" s="46">
        <f t="shared" si="8"/>
        <v>123770.37</v>
      </c>
    </row>
    <row r="70" spans="1:10" s="47" customFormat="1" x14ac:dyDescent="0.3">
      <c r="A70" s="2" t="e">
        <f t="shared" si="15"/>
        <v>#REF!</v>
      </c>
      <c r="B70" s="2">
        <f t="shared" si="15"/>
        <v>37</v>
      </c>
      <c r="C70" s="42">
        <f t="shared" si="5"/>
        <v>46691</v>
      </c>
      <c r="D70" s="42">
        <f t="shared" si="10"/>
        <v>46721</v>
      </c>
      <c r="E70" s="42"/>
      <c r="F70" s="43">
        <f t="shared" si="13"/>
        <v>88888.89</v>
      </c>
      <c r="G70" s="43">
        <f t="shared" si="12"/>
        <v>7466666.6411111085</v>
      </c>
      <c r="H70" s="44">
        <f t="shared" si="1"/>
        <v>35620.15</v>
      </c>
      <c r="I70" s="45"/>
      <c r="J70" s="46">
        <f t="shared" si="8"/>
        <v>124509.04000000001</v>
      </c>
    </row>
    <row r="71" spans="1:10" s="47" customFormat="1" x14ac:dyDescent="0.3">
      <c r="A71" s="2" t="e">
        <f t="shared" si="15"/>
        <v>#REF!</v>
      </c>
      <c r="B71" s="2">
        <f t="shared" si="15"/>
        <v>38</v>
      </c>
      <c r="C71" s="42">
        <f t="shared" si="5"/>
        <v>46721</v>
      </c>
      <c r="D71" s="42">
        <f t="shared" si="10"/>
        <v>46752</v>
      </c>
      <c r="E71" s="42"/>
      <c r="F71" s="43">
        <f t="shared" si="13"/>
        <v>88888.89</v>
      </c>
      <c r="G71" s="43">
        <f t="shared" si="12"/>
        <v>7377777.7511111088</v>
      </c>
      <c r="H71" s="44">
        <f t="shared" si="1"/>
        <v>34060.74</v>
      </c>
      <c r="I71" s="45"/>
      <c r="J71" s="46">
        <f t="shared" si="8"/>
        <v>122949.63</v>
      </c>
    </row>
    <row r="72" spans="1:10" s="47" customFormat="1" x14ac:dyDescent="0.3">
      <c r="A72" s="2" t="e">
        <f t="shared" si="15"/>
        <v>#REF!</v>
      </c>
      <c r="B72" s="2">
        <f t="shared" si="15"/>
        <v>39</v>
      </c>
      <c r="C72" s="42">
        <f t="shared" si="5"/>
        <v>46752</v>
      </c>
      <c r="D72" s="42">
        <f t="shared" si="10"/>
        <v>46783</v>
      </c>
      <c r="E72" s="42"/>
      <c r="F72" s="43">
        <f t="shared" si="13"/>
        <v>88888.89</v>
      </c>
      <c r="G72" s="43">
        <f t="shared" si="12"/>
        <v>7288888.8611111091</v>
      </c>
      <c r="H72" s="44">
        <f t="shared" si="1"/>
        <v>34772.050000000003</v>
      </c>
      <c r="I72" s="45"/>
      <c r="J72" s="46">
        <f t="shared" si="8"/>
        <v>123660.94</v>
      </c>
    </row>
    <row r="73" spans="1:10" s="41" customFormat="1" x14ac:dyDescent="0.3">
      <c r="A73" s="2" t="e">
        <f t="shared" si="15"/>
        <v>#REF!</v>
      </c>
      <c r="B73" s="2">
        <f t="shared" si="15"/>
        <v>40</v>
      </c>
      <c r="C73" s="23">
        <f t="shared" si="5"/>
        <v>46783</v>
      </c>
      <c r="D73" s="23">
        <f t="shared" si="10"/>
        <v>46812</v>
      </c>
      <c r="E73" s="23"/>
      <c r="F73" s="33">
        <f t="shared" si="13"/>
        <v>88888.89</v>
      </c>
      <c r="G73" s="33">
        <f t="shared" si="12"/>
        <v>7199999.9711111095</v>
      </c>
      <c r="H73" s="34">
        <f t="shared" si="1"/>
        <v>34348</v>
      </c>
      <c r="I73" s="35"/>
      <c r="J73" s="32">
        <f t="shared" si="8"/>
        <v>123236.89</v>
      </c>
    </row>
    <row r="74" spans="1:10" s="47" customFormat="1" x14ac:dyDescent="0.3">
      <c r="A74" s="2" t="e">
        <f t="shared" si="15"/>
        <v>#REF!</v>
      </c>
      <c r="B74" s="2">
        <f t="shared" si="15"/>
        <v>41</v>
      </c>
      <c r="C74" s="42">
        <f t="shared" si="5"/>
        <v>46812</v>
      </c>
      <c r="D74" s="42">
        <f t="shared" si="10"/>
        <v>46843</v>
      </c>
      <c r="E74" s="42"/>
      <c r="F74" s="43">
        <f t="shared" si="13"/>
        <v>88888.89</v>
      </c>
      <c r="G74" s="43">
        <f t="shared" si="12"/>
        <v>7111111.0811111098</v>
      </c>
      <c r="H74" s="44">
        <f t="shared" si="1"/>
        <v>31735.31</v>
      </c>
      <c r="I74" s="45"/>
      <c r="J74" s="46">
        <f t="shared" si="8"/>
        <v>120624.2</v>
      </c>
    </row>
    <row r="75" spans="1:10" s="47" customFormat="1" x14ac:dyDescent="0.3">
      <c r="A75" s="2" t="e">
        <f t="shared" si="15"/>
        <v>#REF!</v>
      </c>
      <c r="B75" s="2">
        <f t="shared" si="15"/>
        <v>42</v>
      </c>
      <c r="C75" s="42">
        <f t="shared" si="5"/>
        <v>46843</v>
      </c>
      <c r="D75" s="42">
        <f t="shared" si="10"/>
        <v>46873</v>
      </c>
      <c r="E75" s="42"/>
      <c r="F75" s="43">
        <f t="shared" si="13"/>
        <v>88888.89</v>
      </c>
      <c r="G75" s="43">
        <f t="shared" si="12"/>
        <v>7022222.1911111102</v>
      </c>
      <c r="H75" s="44">
        <f t="shared" si="1"/>
        <v>33499.9</v>
      </c>
      <c r="I75" s="45"/>
      <c r="J75" s="46">
        <f t="shared" si="8"/>
        <v>122388.79000000001</v>
      </c>
    </row>
    <row r="76" spans="1:10" s="47" customFormat="1" x14ac:dyDescent="0.3">
      <c r="A76" s="2" t="e">
        <f t="shared" si="15"/>
        <v>#REF!</v>
      </c>
      <c r="B76" s="2">
        <f t="shared" si="15"/>
        <v>43</v>
      </c>
      <c r="C76" s="42">
        <f t="shared" si="5"/>
        <v>46873</v>
      </c>
      <c r="D76" s="42">
        <f t="shared" si="10"/>
        <v>46904</v>
      </c>
      <c r="E76" s="42"/>
      <c r="F76" s="43">
        <f t="shared" si="13"/>
        <v>88888.89</v>
      </c>
      <c r="G76" s="43">
        <f t="shared" si="12"/>
        <v>6933333.3011111105</v>
      </c>
      <c r="H76" s="44">
        <f t="shared" si="1"/>
        <v>32008.89</v>
      </c>
      <c r="I76" s="45"/>
      <c r="J76" s="46">
        <f t="shared" si="8"/>
        <v>120897.78</v>
      </c>
    </row>
    <row r="77" spans="1:10" s="47" customFormat="1" x14ac:dyDescent="0.3">
      <c r="A77" s="2" t="e">
        <f t="shared" si="15"/>
        <v>#REF!</v>
      </c>
      <c r="B77" s="2">
        <f t="shared" si="15"/>
        <v>44</v>
      </c>
      <c r="C77" s="42">
        <f t="shared" si="5"/>
        <v>46904</v>
      </c>
      <c r="D77" s="42">
        <f t="shared" si="10"/>
        <v>46934</v>
      </c>
      <c r="E77" s="42"/>
      <c r="F77" s="43">
        <f t="shared" si="13"/>
        <v>88888.89</v>
      </c>
      <c r="G77" s="43">
        <f t="shared" si="12"/>
        <v>6844444.4111111108</v>
      </c>
      <c r="H77" s="44">
        <f t="shared" si="1"/>
        <v>32651.8</v>
      </c>
      <c r="I77" s="45"/>
      <c r="J77" s="46">
        <f t="shared" si="8"/>
        <v>121540.69</v>
      </c>
    </row>
    <row r="78" spans="1:10" s="47" customFormat="1" x14ac:dyDescent="0.3">
      <c r="A78" s="2" t="e">
        <f t="shared" si="15"/>
        <v>#REF!</v>
      </c>
      <c r="B78" s="2">
        <f t="shared" si="15"/>
        <v>45</v>
      </c>
      <c r="C78" s="42">
        <f t="shared" si="5"/>
        <v>46934</v>
      </c>
      <c r="D78" s="42">
        <f t="shared" si="10"/>
        <v>46965</v>
      </c>
      <c r="E78" s="42"/>
      <c r="F78" s="43">
        <f t="shared" si="13"/>
        <v>88888.89</v>
      </c>
      <c r="G78" s="43">
        <f t="shared" si="12"/>
        <v>6755555.5211111112</v>
      </c>
      <c r="H78" s="44">
        <f t="shared" si="1"/>
        <v>31188.15</v>
      </c>
      <c r="I78" s="45"/>
      <c r="J78" s="46">
        <f t="shared" si="8"/>
        <v>120077.04000000001</v>
      </c>
    </row>
    <row r="79" spans="1:10" s="47" customFormat="1" x14ac:dyDescent="0.3">
      <c r="A79" s="2" t="e">
        <f t="shared" si="15"/>
        <v>#REF!</v>
      </c>
      <c r="B79" s="2">
        <f t="shared" si="15"/>
        <v>46</v>
      </c>
      <c r="C79" s="42">
        <f t="shared" si="5"/>
        <v>46965</v>
      </c>
      <c r="D79" s="42">
        <f t="shared" si="10"/>
        <v>46996</v>
      </c>
      <c r="E79" s="42"/>
      <c r="F79" s="43">
        <f t="shared" si="13"/>
        <v>88888.89</v>
      </c>
      <c r="G79" s="43">
        <f t="shared" si="12"/>
        <v>6666666.6311111115</v>
      </c>
      <c r="H79" s="44">
        <f t="shared" si="1"/>
        <v>31803.7</v>
      </c>
      <c r="I79" s="45"/>
      <c r="J79" s="46">
        <f t="shared" si="8"/>
        <v>120692.59</v>
      </c>
    </row>
    <row r="80" spans="1:10" s="47" customFormat="1" x14ac:dyDescent="0.3">
      <c r="A80" s="2" t="e">
        <f t="shared" si="15"/>
        <v>#REF!</v>
      </c>
      <c r="B80" s="2">
        <f t="shared" si="15"/>
        <v>47</v>
      </c>
      <c r="C80" s="42">
        <f t="shared" si="5"/>
        <v>46996</v>
      </c>
      <c r="D80" s="42">
        <f t="shared" si="10"/>
        <v>47026</v>
      </c>
      <c r="E80" s="42"/>
      <c r="F80" s="43">
        <f t="shared" si="13"/>
        <v>88888.89</v>
      </c>
      <c r="G80" s="43">
        <f t="shared" si="12"/>
        <v>6577777.7411111118</v>
      </c>
      <c r="H80" s="44">
        <f t="shared" si="1"/>
        <v>31379.65</v>
      </c>
      <c r="I80" s="45"/>
      <c r="J80" s="46">
        <f t="shared" si="8"/>
        <v>120268.54000000001</v>
      </c>
    </row>
    <row r="81" spans="1:10" s="47" customFormat="1" x14ac:dyDescent="0.3">
      <c r="A81" s="2" t="e">
        <f t="shared" si="15"/>
        <v>#REF!</v>
      </c>
      <c r="B81" s="2">
        <f t="shared" si="15"/>
        <v>48</v>
      </c>
      <c r="C81" s="42">
        <f t="shared" si="5"/>
        <v>47026</v>
      </c>
      <c r="D81" s="42">
        <f t="shared" si="10"/>
        <v>47057</v>
      </c>
      <c r="E81" s="42"/>
      <c r="F81" s="43">
        <f t="shared" si="13"/>
        <v>88888.89</v>
      </c>
      <c r="G81" s="43">
        <f t="shared" si="12"/>
        <v>6488888.8511111122</v>
      </c>
      <c r="H81" s="44">
        <f t="shared" ref="H81:H144" si="16">ROUND((G81*(C81-C80)*$F$9/360),2)</f>
        <v>29957.040000000001</v>
      </c>
      <c r="I81" s="45"/>
      <c r="J81" s="46">
        <f t="shared" si="8"/>
        <v>118845.93</v>
      </c>
    </row>
    <row r="82" spans="1:10" s="47" customFormat="1" x14ac:dyDescent="0.3">
      <c r="A82" s="2" t="e">
        <f t="shared" si="15"/>
        <v>#REF!</v>
      </c>
      <c r="B82" s="2">
        <f t="shared" si="15"/>
        <v>49</v>
      </c>
      <c r="C82" s="42">
        <f t="shared" si="5"/>
        <v>47057</v>
      </c>
      <c r="D82" s="42">
        <f t="shared" si="10"/>
        <v>47087</v>
      </c>
      <c r="E82" s="42"/>
      <c r="F82" s="43">
        <f t="shared" si="13"/>
        <v>88888.89</v>
      </c>
      <c r="G82" s="43">
        <f t="shared" si="12"/>
        <v>6399999.9611111125</v>
      </c>
      <c r="H82" s="44">
        <f t="shared" si="16"/>
        <v>30531.56</v>
      </c>
      <c r="I82" s="45"/>
      <c r="J82" s="46">
        <f t="shared" si="8"/>
        <v>119420.45</v>
      </c>
    </row>
    <row r="83" spans="1:10" s="47" customFormat="1" x14ac:dyDescent="0.3">
      <c r="A83" s="2" t="e">
        <f t="shared" si="15"/>
        <v>#REF!</v>
      </c>
      <c r="B83" s="2">
        <f t="shared" si="15"/>
        <v>50</v>
      </c>
      <c r="C83" s="42">
        <f t="shared" si="5"/>
        <v>47087</v>
      </c>
      <c r="D83" s="42">
        <f t="shared" si="10"/>
        <v>47118</v>
      </c>
      <c r="E83" s="42"/>
      <c r="F83" s="43">
        <f t="shared" si="13"/>
        <v>88888.89</v>
      </c>
      <c r="G83" s="43">
        <f t="shared" si="12"/>
        <v>6311111.0711111128</v>
      </c>
      <c r="H83" s="44">
        <f t="shared" si="16"/>
        <v>29136.3</v>
      </c>
      <c r="I83" s="45"/>
      <c r="J83" s="46">
        <f t="shared" si="8"/>
        <v>118025.19</v>
      </c>
    </row>
    <row r="84" spans="1:10" s="47" customFormat="1" x14ac:dyDescent="0.3">
      <c r="A84" s="2" t="e">
        <f t="shared" si="15"/>
        <v>#REF!</v>
      </c>
      <c r="B84" s="2">
        <f t="shared" si="15"/>
        <v>51</v>
      </c>
      <c r="C84" s="42">
        <f t="shared" si="5"/>
        <v>47118</v>
      </c>
      <c r="D84" s="42">
        <f t="shared" si="10"/>
        <v>47149</v>
      </c>
      <c r="E84" s="42"/>
      <c r="F84" s="43">
        <f t="shared" si="13"/>
        <v>88888.89</v>
      </c>
      <c r="G84" s="43">
        <f t="shared" si="12"/>
        <v>6222222.1811111132</v>
      </c>
      <c r="H84" s="44">
        <f t="shared" si="16"/>
        <v>29683.46</v>
      </c>
      <c r="I84" s="45"/>
      <c r="J84" s="46">
        <f t="shared" si="8"/>
        <v>118572.35</v>
      </c>
    </row>
    <row r="85" spans="1:10" s="41" customFormat="1" x14ac:dyDescent="0.3">
      <c r="A85" s="2" t="e">
        <f t="shared" ref="A85:B100" si="17">A84+1</f>
        <v>#REF!</v>
      </c>
      <c r="B85" s="2">
        <f t="shared" si="17"/>
        <v>52</v>
      </c>
      <c r="C85" s="23">
        <f t="shared" ref="C85:C148" si="18">EOMONTH(C84,1)</f>
        <v>47149</v>
      </c>
      <c r="D85" s="23">
        <f t="shared" si="10"/>
        <v>47177</v>
      </c>
      <c r="E85" s="23"/>
      <c r="F85" s="33">
        <f t="shared" si="13"/>
        <v>88888.89</v>
      </c>
      <c r="G85" s="33">
        <f t="shared" si="12"/>
        <v>6133333.2911111135</v>
      </c>
      <c r="H85" s="34">
        <f t="shared" si="16"/>
        <v>29259.41</v>
      </c>
      <c r="I85" s="35"/>
      <c r="J85" s="32">
        <f t="shared" ref="J85:J148" si="19">F85+H85</f>
        <v>118148.3</v>
      </c>
    </row>
    <row r="86" spans="1:10" s="47" customFormat="1" x14ac:dyDescent="0.3">
      <c r="A86" s="2" t="e">
        <f t="shared" si="17"/>
        <v>#REF!</v>
      </c>
      <c r="B86" s="2">
        <f t="shared" si="17"/>
        <v>53</v>
      </c>
      <c r="C86" s="42">
        <f t="shared" si="18"/>
        <v>47177</v>
      </c>
      <c r="D86" s="42">
        <f t="shared" si="10"/>
        <v>47208</v>
      </c>
      <c r="E86" s="42"/>
      <c r="F86" s="43">
        <f t="shared" si="13"/>
        <v>88888.89</v>
      </c>
      <c r="G86" s="43">
        <f t="shared" si="12"/>
        <v>6044444.4011111138</v>
      </c>
      <c r="H86" s="44">
        <f t="shared" si="16"/>
        <v>26044.84</v>
      </c>
      <c r="I86" s="45"/>
      <c r="J86" s="46">
        <f t="shared" si="19"/>
        <v>114933.73</v>
      </c>
    </row>
    <row r="87" spans="1:10" s="47" customFormat="1" x14ac:dyDescent="0.3">
      <c r="A87" s="2" t="e">
        <f t="shared" si="17"/>
        <v>#REF!</v>
      </c>
      <c r="B87" s="2">
        <f t="shared" si="17"/>
        <v>54</v>
      </c>
      <c r="C87" s="42">
        <f t="shared" si="18"/>
        <v>47208</v>
      </c>
      <c r="D87" s="42">
        <f t="shared" si="10"/>
        <v>47238</v>
      </c>
      <c r="E87" s="42"/>
      <c r="F87" s="43">
        <f t="shared" si="13"/>
        <v>88888.89</v>
      </c>
      <c r="G87" s="43">
        <f t="shared" si="12"/>
        <v>5955555.5111111142</v>
      </c>
      <c r="H87" s="44">
        <f t="shared" si="16"/>
        <v>28411.31</v>
      </c>
      <c r="I87" s="45"/>
      <c r="J87" s="46">
        <f t="shared" si="19"/>
        <v>117300.2</v>
      </c>
    </row>
    <row r="88" spans="1:10" s="47" customFormat="1" x14ac:dyDescent="0.3">
      <c r="A88" s="2" t="e">
        <f t="shared" si="17"/>
        <v>#REF!</v>
      </c>
      <c r="B88" s="2">
        <f t="shared" si="17"/>
        <v>55</v>
      </c>
      <c r="C88" s="42">
        <f t="shared" si="18"/>
        <v>47238</v>
      </c>
      <c r="D88" s="42">
        <f t="shared" si="10"/>
        <v>47269</v>
      </c>
      <c r="E88" s="42"/>
      <c r="F88" s="43">
        <f t="shared" si="13"/>
        <v>88888.89</v>
      </c>
      <c r="G88" s="43">
        <f t="shared" si="12"/>
        <v>5866666.6211111145</v>
      </c>
      <c r="H88" s="44">
        <f t="shared" si="16"/>
        <v>27084.44</v>
      </c>
      <c r="I88" s="45"/>
      <c r="J88" s="46">
        <f t="shared" si="19"/>
        <v>115973.33</v>
      </c>
    </row>
    <row r="89" spans="1:10" s="47" customFormat="1" x14ac:dyDescent="0.3">
      <c r="A89" s="2" t="e">
        <f t="shared" si="17"/>
        <v>#REF!</v>
      </c>
      <c r="B89" s="2">
        <f t="shared" si="17"/>
        <v>56</v>
      </c>
      <c r="C89" s="42">
        <f t="shared" si="18"/>
        <v>47269</v>
      </c>
      <c r="D89" s="42">
        <f t="shared" si="10"/>
        <v>47299</v>
      </c>
      <c r="E89" s="42"/>
      <c r="F89" s="43">
        <f t="shared" si="13"/>
        <v>88888.89</v>
      </c>
      <c r="G89" s="43">
        <f t="shared" si="12"/>
        <v>5777777.7311111148</v>
      </c>
      <c r="H89" s="44">
        <f t="shared" si="16"/>
        <v>27563.21</v>
      </c>
      <c r="I89" s="45"/>
      <c r="J89" s="46">
        <f t="shared" si="19"/>
        <v>116452.1</v>
      </c>
    </row>
    <row r="90" spans="1:10" s="47" customFormat="1" x14ac:dyDescent="0.3">
      <c r="A90" s="2" t="e">
        <f t="shared" si="17"/>
        <v>#REF!</v>
      </c>
      <c r="B90" s="2">
        <f t="shared" si="17"/>
        <v>57</v>
      </c>
      <c r="C90" s="42">
        <f t="shared" si="18"/>
        <v>47299</v>
      </c>
      <c r="D90" s="42">
        <f t="shared" si="10"/>
        <v>47330</v>
      </c>
      <c r="E90" s="42"/>
      <c r="F90" s="43">
        <f t="shared" si="13"/>
        <v>88888.89</v>
      </c>
      <c r="G90" s="43">
        <f t="shared" si="12"/>
        <v>5688888.8411111152</v>
      </c>
      <c r="H90" s="44">
        <f t="shared" si="16"/>
        <v>26263.7</v>
      </c>
      <c r="I90" s="45"/>
      <c r="J90" s="46">
        <f t="shared" si="19"/>
        <v>115152.59</v>
      </c>
    </row>
    <row r="91" spans="1:10" s="47" customFormat="1" x14ac:dyDescent="0.3">
      <c r="A91" s="2" t="e">
        <f t="shared" si="17"/>
        <v>#REF!</v>
      </c>
      <c r="B91" s="2">
        <f t="shared" si="17"/>
        <v>58</v>
      </c>
      <c r="C91" s="42">
        <f t="shared" si="18"/>
        <v>47330</v>
      </c>
      <c r="D91" s="42">
        <f t="shared" si="10"/>
        <v>47361</v>
      </c>
      <c r="E91" s="42"/>
      <c r="F91" s="43">
        <f t="shared" si="13"/>
        <v>88888.89</v>
      </c>
      <c r="G91" s="43">
        <f t="shared" si="12"/>
        <v>5599999.9511111155</v>
      </c>
      <c r="H91" s="44">
        <f t="shared" si="16"/>
        <v>26715.11</v>
      </c>
      <c r="I91" s="45"/>
      <c r="J91" s="46">
        <f t="shared" si="19"/>
        <v>115604</v>
      </c>
    </row>
    <row r="92" spans="1:10" s="47" customFormat="1" x14ac:dyDescent="0.3">
      <c r="A92" s="2" t="e">
        <f t="shared" si="17"/>
        <v>#REF!</v>
      </c>
      <c r="B92" s="2">
        <f t="shared" si="17"/>
        <v>59</v>
      </c>
      <c r="C92" s="42">
        <f t="shared" si="18"/>
        <v>47361</v>
      </c>
      <c r="D92" s="42">
        <f t="shared" si="10"/>
        <v>47391</v>
      </c>
      <c r="E92" s="42"/>
      <c r="F92" s="43">
        <f t="shared" si="13"/>
        <v>88888.89</v>
      </c>
      <c r="G92" s="43">
        <f t="shared" si="12"/>
        <v>5511111.0611111159</v>
      </c>
      <c r="H92" s="44">
        <f t="shared" si="16"/>
        <v>26291.06</v>
      </c>
      <c r="I92" s="45"/>
      <c r="J92" s="46">
        <f t="shared" si="19"/>
        <v>115179.95</v>
      </c>
    </row>
    <row r="93" spans="1:10" s="47" customFormat="1" x14ac:dyDescent="0.3">
      <c r="A93" s="2" t="e">
        <f t="shared" si="17"/>
        <v>#REF!</v>
      </c>
      <c r="B93" s="2">
        <f t="shared" si="17"/>
        <v>60</v>
      </c>
      <c r="C93" s="42">
        <f t="shared" si="18"/>
        <v>47391</v>
      </c>
      <c r="D93" s="42">
        <f t="shared" ref="D93:D152" si="20">C94</f>
        <v>47422</v>
      </c>
      <c r="E93" s="42"/>
      <c r="F93" s="43">
        <f t="shared" si="13"/>
        <v>88888.89</v>
      </c>
      <c r="G93" s="43">
        <f t="shared" si="12"/>
        <v>5422222.1711111162</v>
      </c>
      <c r="H93" s="44">
        <f t="shared" si="16"/>
        <v>25032.59</v>
      </c>
      <c r="I93" s="45"/>
      <c r="J93" s="46">
        <f t="shared" si="19"/>
        <v>113921.48</v>
      </c>
    </row>
    <row r="94" spans="1:10" s="47" customFormat="1" x14ac:dyDescent="0.3">
      <c r="A94" s="2" t="e">
        <f t="shared" si="17"/>
        <v>#REF!</v>
      </c>
      <c r="B94" s="2">
        <f t="shared" si="17"/>
        <v>61</v>
      </c>
      <c r="C94" s="42">
        <f t="shared" si="18"/>
        <v>47422</v>
      </c>
      <c r="D94" s="42">
        <f t="shared" si="20"/>
        <v>47452</v>
      </c>
      <c r="E94" s="42"/>
      <c r="F94" s="43">
        <f t="shared" si="13"/>
        <v>88888.89</v>
      </c>
      <c r="G94" s="43">
        <f t="shared" si="12"/>
        <v>5333333.2811111165</v>
      </c>
      <c r="H94" s="44">
        <f t="shared" si="16"/>
        <v>25442.959999999999</v>
      </c>
      <c r="I94" s="45"/>
      <c r="J94" s="46">
        <f t="shared" si="19"/>
        <v>114331.85</v>
      </c>
    </row>
    <row r="95" spans="1:10" s="47" customFormat="1" x14ac:dyDescent="0.3">
      <c r="A95" s="2" t="e">
        <f t="shared" si="17"/>
        <v>#REF!</v>
      </c>
      <c r="B95" s="2">
        <f t="shared" si="17"/>
        <v>62</v>
      </c>
      <c r="C95" s="42">
        <f t="shared" si="18"/>
        <v>47452</v>
      </c>
      <c r="D95" s="42">
        <f t="shared" si="20"/>
        <v>47483</v>
      </c>
      <c r="E95" s="42"/>
      <c r="F95" s="43">
        <f t="shared" si="13"/>
        <v>88888.89</v>
      </c>
      <c r="G95" s="43">
        <f t="shared" si="12"/>
        <v>5244444.3911111169</v>
      </c>
      <c r="H95" s="44">
        <f t="shared" si="16"/>
        <v>24211.85</v>
      </c>
      <c r="I95" s="45"/>
      <c r="J95" s="46">
        <f t="shared" si="19"/>
        <v>113100.73999999999</v>
      </c>
    </row>
    <row r="96" spans="1:10" s="47" customFormat="1" x14ac:dyDescent="0.3">
      <c r="A96" s="2" t="e">
        <f t="shared" si="17"/>
        <v>#REF!</v>
      </c>
      <c r="B96" s="2">
        <f t="shared" si="17"/>
        <v>63</v>
      </c>
      <c r="C96" s="42">
        <f t="shared" si="18"/>
        <v>47483</v>
      </c>
      <c r="D96" s="42">
        <f t="shared" si="20"/>
        <v>47514</v>
      </c>
      <c r="E96" s="42"/>
      <c r="F96" s="43">
        <f t="shared" si="13"/>
        <v>88888.89</v>
      </c>
      <c r="G96" s="43">
        <f t="shared" si="12"/>
        <v>5155555.5011111172</v>
      </c>
      <c r="H96" s="44">
        <f t="shared" si="16"/>
        <v>24594.86</v>
      </c>
      <c r="I96" s="45"/>
      <c r="J96" s="46">
        <f t="shared" si="19"/>
        <v>113483.75</v>
      </c>
    </row>
    <row r="97" spans="1:10" s="41" customFormat="1" x14ac:dyDescent="0.3">
      <c r="A97" s="2" t="e">
        <f t="shared" si="17"/>
        <v>#REF!</v>
      </c>
      <c r="B97" s="2">
        <f t="shared" si="17"/>
        <v>64</v>
      </c>
      <c r="C97" s="23">
        <f t="shared" si="18"/>
        <v>47514</v>
      </c>
      <c r="D97" s="23">
        <f t="shared" si="20"/>
        <v>47542</v>
      </c>
      <c r="E97" s="23"/>
      <c r="F97" s="33">
        <f t="shared" si="13"/>
        <v>88888.89</v>
      </c>
      <c r="G97" s="33">
        <f t="shared" si="12"/>
        <v>5066666.6111111175</v>
      </c>
      <c r="H97" s="34">
        <f t="shared" si="16"/>
        <v>24170.81</v>
      </c>
      <c r="I97" s="35"/>
      <c r="J97" s="32">
        <f t="shared" si="19"/>
        <v>113059.7</v>
      </c>
    </row>
    <row r="98" spans="1:10" s="47" customFormat="1" x14ac:dyDescent="0.3">
      <c r="A98" s="2" t="e">
        <f t="shared" si="17"/>
        <v>#REF!</v>
      </c>
      <c r="B98" s="2">
        <f t="shared" si="17"/>
        <v>65</v>
      </c>
      <c r="C98" s="42">
        <f t="shared" si="18"/>
        <v>47542</v>
      </c>
      <c r="D98" s="42">
        <f t="shared" si="20"/>
        <v>47573</v>
      </c>
      <c r="E98" s="42"/>
      <c r="F98" s="43">
        <f t="shared" si="13"/>
        <v>88888.89</v>
      </c>
      <c r="G98" s="43">
        <f t="shared" si="12"/>
        <v>4977777.7211111179</v>
      </c>
      <c r="H98" s="44">
        <f t="shared" si="16"/>
        <v>21448.69</v>
      </c>
      <c r="I98" s="45"/>
      <c r="J98" s="46">
        <f t="shared" si="19"/>
        <v>110337.58</v>
      </c>
    </row>
    <row r="99" spans="1:10" s="47" customFormat="1" x14ac:dyDescent="0.3">
      <c r="A99" s="2" t="e">
        <f t="shared" si="17"/>
        <v>#REF!</v>
      </c>
      <c r="B99" s="2">
        <f t="shared" si="17"/>
        <v>66</v>
      </c>
      <c r="C99" s="42">
        <f t="shared" si="18"/>
        <v>47573</v>
      </c>
      <c r="D99" s="42">
        <f t="shared" si="20"/>
        <v>47603</v>
      </c>
      <c r="E99" s="42"/>
      <c r="F99" s="43">
        <f t="shared" si="13"/>
        <v>88888.89</v>
      </c>
      <c r="G99" s="43">
        <f t="shared" si="12"/>
        <v>4888888.8311111182</v>
      </c>
      <c r="H99" s="44">
        <f t="shared" si="16"/>
        <v>23322.720000000001</v>
      </c>
      <c r="I99" s="45"/>
      <c r="J99" s="46">
        <f t="shared" si="19"/>
        <v>112211.61</v>
      </c>
    </row>
    <row r="100" spans="1:10" s="47" customFormat="1" x14ac:dyDescent="0.3">
      <c r="A100" s="2" t="e">
        <f t="shared" si="17"/>
        <v>#REF!</v>
      </c>
      <c r="B100" s="2">
        <f t="shared" si="17"/>
        <v>67</v>
      </c>
      <c r="C100" s="42">
        <f t="shared" si="18"/>
        <v>47603</v>
      </c>
      <c r="D100" s="42">
        <f t="shared" si="20"/>
        <v>47634</v>
      </c>
      <c r="E100" s="42"/>
      <c r="F100" s="43">
        <f t="shared" si="13"/>
        <v>88888.89</v>
      </c>
      <c r="G100" s="43">
        <f t="shared" si="12"/>
        <v>4799999.9411111185</v>
      </c>
      <c r="H100" s="44">
        <f t="shared" si="16"/>
        <v>22160</v>
      </c>
      <c r="I100" s="45"/>
      <c r="J100" s="46">
        <f t="shared" si="19"/>
        <v>111048.89</v>
      </c>
    </row>
    <row r="101" spans="1:10" s="47" customFormat="1" x14ac:dyDescent="0.3">
      <c r="A101" s="2" t="e">
        <f t="shared" ref="A101:B116" si="21">A100+1</f>
        <v>#REF!</v>
      </c>
      <c r="B101" s="2">
        <f t="shared" si="21"/>
        <v>68</v>
      </c>
      <c r="C101" s="42">
        <f t="shared" si="18"/>
        <v>47634</v>
      </c>
      <c r="D101" s="42">
        <f t="shared" si="20"/>
        <v>47664</v>
      </c>
      <c r="E101" s="42"/>
      <c r="F101" s="43">
        <f t="shared" si="13"/>
        <v>88888.89</v>
      </c>
      <c r="G101" s="43">
        <f t="shared" si="12"/>
        <v>4711111.0511111189</v>
      </c>
      <c r="H101" s="44">
        <f t="shared" si="16"/>
        <v>22474.62</v>
      </c>
      <c r="I101" s="45"/>
      <c r="J101" s="46">
        <f t="shared" si="19"/>
        <v>111363.51</v>
      </c>
    </row>
    <row r="102" spans="1:10" s="47" customFormat="1" x14ac:dyDescent="0.3">
      <c r="A102" s="2" t="e">
        <f t="shared" si="21"/>
        <v>#REF!</v>
      </c>
      <c r="B102" s="2">
        <f t="shared" si="21"/>
        <v>69</v>
      </c>
      <c r="C102" s="42">
        <f t="shared" si="18"/>
        <v>47664</v>
      </c>
      <c r="D102" s="42">
        <f t="shared" si="20"/>
        <v>47695</v>
      </c>
      <c r="E102" s="42"/>
      <c r="F102" s="43">
        <f t="shared" si="13"/>
        <v>88888.89</v>
      </c>
      <c r="G102" s="43">
        <f t="shared" ref="G102:G153" si="22">G101-F101</f>
        <v>4622222.1611111192</v>
      </c>
      <c r="H102" s="44">
        <f t="shared" si="16"/>
        <v>21339.26</v>
      </c>
      <c r="I102" s="45"/>
      <c r="J102" s="46">
        <f t="shared" si="19"/>
        <v>110228.15</v>
      </c>
    </row>
    <row r="103" spans="1:10" s="47" customFormat="1" x14ac:dyDescent="0.3">
      <c r="A103" s="2" t="e">
        <f t="shared" si="21"/>
        <v>#REF!</v>
      </c>
      <c r="B103" s="2">
        <f t="shared" si="21"/>
        <v>70</v>
      </c>
      <c r="C103" s="42">
        <f t="shared" si="18"/>
        <v>47695</v>
      </c>
      <c r="D103" s="42">
        <f t="shared" si="20"/>
        <v>47726</v>
      </c>
      <c r="E103" s="42"/>
      <c r="F103" s="43">
        <f t="shared" si="13"/>
        <v>88888.89</v>
      </c>
      <c r="G103" s="43">
        <f t="shared" si="22"/>
        <v>4533333.2711111195</v>
      </c>
      <c r="H103" s="44">
        <f t="shared" si="16"/>
        <v>21626.52</v>
      </c>
      <c r="I103" s="45"/>
      <c r="J103" s="46">
        <f t="shared" si="19"/>
        <v>110515.41</v>
      </c>
    </row>
    <row r="104" spans="1:10" s="47" customFormat="1" x14ac:dyDescent="0.3">
      <c r="A104" s="2" t="e">
        <f t="shared" si="21"/>
        <v>#REF!</v>
      </c>
      <c r="B104" s="2">
        <f t="shared" si="21"/>
        <v>71</v>
      </c>
      <c r="C104" s="42">
        <f t="shared" si="18"/>
        <v>47726</v>
      </c>
      <c r="D104" s="42">
        <f t="shared" si="20"/>
        <v>47756</v>
      </c>
      <c r="E104" s="42"/>
      <c r="F104" s="43">
        <f t="shared" si="13"/>
        <v>88888.89</v>
      </c>
      <c r="G104" s="43">
        <f t="shared" si="22"/>
        <v>4444444.3811111199</v>
      </c>
      <c r="H104" s="44">
        <f t="shared" si="16"/>
        <v>21202.47</v>
      </c>
      <c r="I104" s="45"/>
      <c r="J104" s="46">
        <f t="shared" si="19"/>
        <v>110091.36</v>
      </c>
    </row>
    <row r="105" spans="1:10" s="47" customFormat="1" x14ac:dyDescent="0.3">
      <c r="A105" s="2" t="e">
        <f t="shared" si="21"/>
        <v>#REF!</v>
      </c>
      <c r="B105" s="2">
        <f t="shared" si="21"/>
        <v>72</v>
      </c>
      <c r="C105" s="42">
        <f t="shared" si="18"/>
        <v>47756</v>
      </c>
      <c r="D105" s="42">
        <f t="shared" si="20"/>
        <v>47787</v>
      </c>
      <c r="E105" s="42"/>
      <c r="F105" s="43">
        <f t="shared" si="13"/>
        <v>88888.89</v>
      </c>
      <c r="G105" s="43">
        <f t="shared" si="22"/>
        <v>4355555.4911111202</v>
      </c>
      <c r="H105" s="44">
        <f t="shared" si="16"/>
        <v>20108.150000000001</v>
      </c>
      <c r="I105" s="45"/>
      <c r="J105" s="46">
        <f t="shared" si="19"/>
        <v>108997.04000000001</v>
      </c>
    </row>
    <row r="106" spans="1:10" s="47" customFormat="1" x14ac:dyDescent="0.3">
      <c r="A106" s="2" t="e">
        <f t="shared" si="21"/>
        <v>#REF!</v>
      </c>
      <c r="B106" s="2">
        <f t="shared" si="21"/>
        <v>73</v>
      </c>
      <c r="C106" s="42">
        <f t="shared" si="18"/>
        <v>47787</v>
      </c>
      <c r="D106" s="42">
        <f t="shared" si="20"/>
        <v>47817</v>
      </c>
      <c r="E106" s="42"/>
      <c r="F106" s="43">
        <f t="shared" si="13"/>
        <v>88888.89</v>
      </c>
      <c r="G106" s="43">
        <f t="shared" si="22"/>
        <v>4266666.6011111205</v>
      </c>
      <c r="H106" s="44">
        <f t="shared" si="16"/>
        <v>20354.37</v>
      </c>
      <c r="I106" s="45"/>
      <c r="J106" s="46">
        <f t="shared" si="19"/>
        <v>109243.26</v>
      </c>
    </row>
    <row r="107" spans="1:10" s="47" customFormat="1" x14ac:dyDescent="0.3">
      <c r="A107" s="2" t="e">
        <f t="shared" si="21"/>
        <v>#REF!</v>
      </c>
      <c r="B107" s="2">
        <f t="shared" si="21"/>
        <v>74</v>
      </c>
      <c r="C107" s="42">
        <f t="shared" si="18"/>
        <v>47817</v>
      </c>
      <c r="D107" s="42">
        <f t="shared" si="20"/>
        <v>47848</v>
      </c>
      <c r="E107" s="42"/>
      <c r="F107" s="43">
        <f t="shared" si="13"/>
        <v>88888.89</v>
      </c>
      <c r="G107" s="43">
        <f t="shared" si="22"/>
        <v>4177777.7111111204</v>
      </c>
      <c r="H107" s="44">
        <f t="shared" si="16"/>
        <v>19287.41</v>
      </c>
      <c r="I107" s="45"/>
      <c r="J107" s="46">
        <f t="shared" si="19"/>
        <v>108176.3</v>
      </c>
    </row>
    <row r="108" spans="1:10" s="47" customFormat="1" x14ac:dyDescent="0.3">
      <c r="A108" s="2" t="e">
        <f t="shared" si="21"/>
        <v>#REF!</v>
      </c>
      <c r="B108" s="2">
        <f t="shared" si="21"/>
        <v>75</v>
      </c>
      <c r="C108" s="42">
        <f t="shared" si="18"/>
        <v>47848</v>
      </c>
      <c r="D108" s="42">
        <f t="shared" si="20"/>
        <v>47879</v>
      </c>
      <c r="E108" s="42"/>
      <c r="F108" s="43">
        <f t="shared" si="13"/>
        <v>88888.89</v>
      </c>
      <c r="G108" s="43">
        <f t="shared" si="22"/>
        <v>4088888.8211111203</v>
      </c>
      <c r="H108" s="44">
        <f t="shared" si="16"/>
        <v>19506.27</v>
      </c>
      <c r="I108" s="45"/>
      <c r="J108" s="46">
        <f t="shared" si="19"/>
        <v>108395.16</v>
      </c>
    </row>
    <row r="109" spans="1:10" s="41" customFormat="1" x14ac:dyDescent="0.3">
      <c r="A109" s="2" t="e">
        <f t="shared" si="21"/>
        <v>#REF!</v>
      </c>
      <c r="B109" s="2">
        <f t="shared" si="21"/>
        <v>76</v>
      </c>
      <c r="C109" s="23">
        <f t="shared" si="18"/>
        <v>47879</v>
      </c>
      <c r="D109" s="23">
        <f t="shared" si="20"/>
        <v>47907</v>
      </c>
      <c r="E109" s="23"/>
      <c r="F109" s="33">
        <f t="shared" si="13"/>
        <v>88888.89</v>
      </c>
      <c r="G109" s="33">
        <f t="shared" si="22"/>
        <v>3999999.9311111202</v>
      </c>
      <c r="H109" s="34">
        <f t="shared" si="16"/>
        <v>19082.22</v>
      </c>
      <c r="I109" s="35"/>
      <c r="J109" s="32">
        <f t="shared" si="19"/>
        <v>107971.11</v>
      </c>
    </row>
    <row r="110" spans="1:10" s="47" customFormat="1" x14ac:dyDescent="0.3">
      <c r="A110" s="2" t="e">
        <f t="shared" si="21"/>
        <v>#REF!</v>
      </c>
      <c r="B110" s="2">
        <f t="shared" si="21"/>
        <v>77</v>
      </c>
      <c r="C110" s="42">
        <f t="shared" si="18"/>
        <v>47907</v>
      </c>
      <c r="D110" s="42">
        <f t="shared" si="20"/>
        <v>47938</v>
      </c>
      <c r="E110" s="42"/>
      <c r="F110" s="43">
        <f t="shared" si="13"/>
        <v>88888.89</v>
      </c>
      <c r="G110" s="43">
        <f t="shared" si="22"/>
        <v>3911111.04111112</v>
      </c>
      <c r="H110" s="44">
        <f t="shared" si="16"/>
        <v>16852.54</v>
      </c>
      <c r="I110" s="45"/>
      <c r="J110" s="46">
        <f t="shared" si="19"/>
        <v>105741.43</v>
      </c>
    </row>
    <row r="111" spans="1:10" s="47" customFormat="1" x14ac:dyDescent="0.3">
      <c r="A111" s="2" t="e">
        <f t="shared" si="21"/>
        <v>#REF!</v>
      </c>
      <c r="B111" s="2">
        <f t="shared" si="21"/>
        <v>78</v>
      </c>
      <c r="C111" s="42">
        <f t="shared" si="18"/>
        <v>47938</v>
      </c>
      <c r="D111" s="42">
        <f t="shared" si="20"/>
        <v>47968</v>
      </c>
      <c r="E111" s="42"/>
      <c r="F111" s="43">
        <f t="shared" ref="F111:F152" si="23">ROUND(F110,2)</f>
        <v>88888.89</v>
      </c>
      <c r="G111" s="43">
        <f t="shared" si="22"/>
        <v>3822222.1511111199</v>
      </c>
      <c r="H111" s="44">
        <f t="shared" si="16"/>
        <v>18234.12</v>
      </c>
      <c r="I111" s="45"/>
      <c r="J111" s="46">
        <f t="shared" si="19"/>
        <v>107123.01</v>
      </c>
    </row>
    <row r="112" spans="1:10" s="47" customFormat="1" x14ac:dyDescent="0.3">
      <c r="A112" s="2" t="e">
        <f t="shared" si="21"/>
        <v>#REF!</v>
      </c>
      <c r="B112" s="2">
        <f t="shared" si="21"/>
        <v>79</v>
      </c>
      <c r="C112" s="42">
        <f t="shared" si="18"/>
        <v>47968</v>
      </c>
      <c r="D112" s="42">
        <f t="shared" si="20"/>
        <v>47999</v>
      </c>
      <c r="E112" s="42"/>
      <c r="F112" s="43">
        <f t="shared" si="23"/>
        <v>88888.89</v>
      </c>
      <c r="G112" s="43">
        <f t="shared" si="22"/>
        <v>3733333.2611111198</v>
      </c>
      <c r="H112" s="44">
        <f t="shared" si="16"/>
        <v>17235.560000000001</v>
      </c>
      <c r="I112" s="45"/>
      <c r="J112" s="46">
        <f t="shared" si="19"/>
        <v>106124.45</v>
      </c>
    </row>
    <row r="113" spans="1:10" s="47" customFormat="1" x14ac:dyDescent="0.3">
      <c r="A113" s="2" t="e">
        <f t="shared" si="21"/>
        <v>#REF!</v>
      </c>
      <c r="B113" s="2">
        <f t="shared" si="21"/>
        <v>80</v>
      </c>
      <c r="C113" s="42">
        <f t="shared" si="18"/>
        <v>47999</v>
      </c>
      <c r="D113" s="42">
        <f t="shared" si="20"/>
        <v>48029</v>
      </c>
      <c r="E113" s="42"/>
      <c r="F113" s="43">
        <f t="shared" si="23"/>
        <v>88888.89</v>
      </c>
      <c r="G113" s="43">
        <f t="shared" si="22"/>
        <v>3644444.3711111196</v>
      </c>
      <c r="H113" s="44">
        <f t="shared" si="16"/>
        <v>17386.02</v>
      </c>
      <c r="I113" s="45"/>
      <c r="J113" s="46">
        <f t="shared" si="19"/>
        <v>106274.91</v>
      </c>
    </row>
    <row r="114" spans="1:10" s="47" customFormat="1" x14ac:dyDescent="0.3">
      <c r="A114" s="2" t="e">
        <f t="shared" si="21"/>
        <v>#REF!</v>
      </c>
      <c r="B114" s="2">
        <f t="shared" si="21"/>
        <v>81</v>
      </c>
      <c r="C114" s="42">
        <f t="shared" si="18"/>
        <v>48029</v>
      </c>
      <c r="D114" s="42">
        <f t="shared" si="20"/>
        <v>48060</v>
      </c>
      <c r="E114" s="42"/>
      <c r="F114" s="43">
        <f t="shared" si="23"/>
        <v>88888.89</v>
      </c>
      <c r="G114" s="43">
        <f t="shared" si="22"/>
        <v>3555555.4811111195</v>
      </c>
      <c r="H114" s="44">
        <f t="shared" si="16"/>
        <v>16414.810000000001</v>
      </c>
      <c r="I114" s="45"/>
      <c r="J114" s="46">
        <f t="shared" si="19"/>
        <v>105303.7</v>
      </c>
    </row>
    <row r="115" spans="1:10" s="47" customFormat="1" x14ac:dyDescent="0.3">
      <c r="A115" s="2" t="e">
        <f t="shared" si="21"/>
        <v>#REF!</v>
      </c>
      <c r="B115" s="2">
        <f t="shared" si="21"/>
        <v>82</v>
      </c>
      <c r="C115" s="42">
        <f t="shared" si="18"/>
        <v>48060</v>
      </c>
      <c r="D115" s="42">
        <f t="shared" si="20"/>
        <v>48091</v>
      </c>
      <c r="E115" s="42"/>
      <c r="F115" s="43">
        <f t="shared" si="23"/>
        <v>88888.89</v>
      </c>
      <c r="G115" s="43">
        <f t="shared" si="22"/>
        <v>3466666.5911111194</v>
      </c>
      <c r="H115" s="44">
        <f t="shared" si="16"/>
        <v>16537.93</v>
      </c>
      <c r="I115" s="45"/>
      <c r="J115" s="46">
        <f t="shared" si="19"/>
        <v>105426.82</v>
      </c>
    </row>
    <row r="116" spans="1:10" s="47" customFormat="1" x14ac:dyDescent="0.3">
      <c r="A116" s="2" t="e">
        <f t="shared" si="21"/>
        <v>#REF!</v>
      </c>
      <c r="B116" s="2">
        <f t="shared" si="21"/>
        <v>83</v>
      </c>
      <c r="C116" s="42">
        <f t="shared" si="18"/>
        <v>48091</v>
      </c>
      <c r="D116" s="42">
        <f t="shared" si="20"/>
        <v>48121</v>
      </c>
      <c r="E116" s="42"/>
      <c r="F116" s="43">
        <f t="shared" si="23"/>
        <v>88888.89</v>
      </c>
      <c r="G116" s="43">
        <f t="shared" si="22"/>
        <v>3377777.7011111192</v>
      </c>
      <c r="H116" s="44">
        <f t="shared" si="16"/>
        <v>16113.88</v>
      </c>
      <c r="I116" s="45"/>
      <c r="J116" s="46">
        <f t="shared" si="19"/>
        <v>105002.77</v>
      </c>
    </row>
    <row r="117" spans="1:10" s="47" customFormat="1" x14ac:dyDescent="0.3">
      <c r="A117" s="2" t="e">
        <f t="shared" ref="A117:B132" si="24">A116+1</f>
        <v>#REF!</v>
      </c>
      <c r="B117" s="2">
        <f t="shared" si="24"/>
        <v>84</v>
      </c>
      <c r="C117" s="42">
        <f t="shared" si="18"/>
        <v>48121</v>
      </c>
      <c r="D117" s="42">
        <f t="shared" si="20"/>
        <v>48152</v>
      </c>
      <c r="E117" s="42"/>
      <c r="F117" s="43">
        <f t="shared" si="23"/>
        <v>88888.89</v>
      </c>
      <c r="G117" s="43">
        <f t="shared" si="22"/>
        <v>3288888.8111111191</v>
      </c>
      <c r="H117" s="44">
        <f t="shared" si="16"/>
        <v>15183.7</v>
      </c>
      <c r="I117" s="45"/>
      <c r="J117" s="46">
        <f t="shared" si="19"/>
        <v>104072.59</v>
      </c>
    </row>
    <row r="118" spans="1:10" s="47" customFormat="1" x14ac:dyDescent="0.3">
      <c r="A118" s="2" t="e">
        <f t="shared" si="24"/>
        <v>#REF!</v>
      </c>
      <c r="B118" s="2">
        <f t="shared" si="24"/>
        <v>85</v>
      </c>
      <c r="C118" s="42">
        <f t="shared" si="18"/>
        <v>48152</v>
      </c>
      <c r="D118" s="42">
        <f t="shared" si="20"/>
        <v>48182</v>
      </c>
      <c r="E118" s="42"/>
      <c r="F118" s="43">
        <f t="shared" si="23"/>
        <v>88888.89</v>
      </c>
      <c r="G118" s="43">
        <f t="shared" si="22"/>
        <v>3199999.921111119</v>
      </c>
      <c r="H118" s="44">
        <f t="shared" si="16"/>
        <v>15265.78</v>
      </c>
      <c r="I118" s="45"/>
      <c r="J118" s="46">
        <f t="shared" si="19"/>
        <v>104154.67</v>
      </c>
    </row>
    <row r="119" spans="1:10" s="47" customFormat="1" x14ac:dyDescent="0.3">
      <c r="A119" s="2" t="e">
        <f t="shared" si="24"/>
        <v>#REF!</v>
      </c>
      <c r="B119" s="2">
        <f t="shared" si="24"/>
        <v>86</v>
      </c>
      <c r="C119" s="42">
        <f t="shared" si="18"/>
        <v>48182</v>
      </c>
      <c r="D119" s="42">
        <f t="shared" si="20"/>
        <v>48213</v>
      </c>
      <c r="E119" s="42"/>
      <c r="F119" s="43">
        <f t="shared" si="23"/>
        <v>88888.89</v>
      </c>
      <c r="G119" s="43">
        <f t="shared" si="22"/>
        <v>3111111.0311111188</v>
      </c>
      <c r="H119" s="44">
        <f t="shared" si="16"/>
        <v>14362.96</v>
      </c>
      <c r="I119" s="45"/>
      <c r="J119" s="46">
        <f t="shared" si="19"/>
        <v>103251.85</v>
      </c>
    </row>
    <row r="120" spans="1:10" s="47" customFormat="1" x14ac:dyDescent="0.3">
      <c r="A120" s="2" t="e">
        <f t="shared" si="24"/>
        <v>#REF!</v>
      </c>
      <c r="B120" s="2">
        <f t="shared" si="24"/>
        <v>87</v>
      </c>
      <c r="C120" s="42">
        <f t="shared" si="18"/>
        <v>48213</v>
      </c>
      <c r="D120" s="42">
        <f t="shared" si="20"/>
        <v>48244</v>
      </c>
      <c r="E120" s="42"/>
      <c r="F120" s="43">
        <f t="shared" si="23"/>
        <v>88888.89</v>
      </c>
      <c r="G120" s="43">
        <f t="shared" si="22"/>
        <v>3022222.1411111187</v>
      </c>
      <c r="H120" s="44">
        <f t="shared" si="16"/>
        <v>14417.68</v>
      </c>
      <c r="I120" s="45"/>
      <c r="J120" s="46">
        <f t="shared" si="19"/>
        <v>103306.57</v>
      </c>
    </row>
    <row r="121" spans="1:10" s="41" customFormat="1" x14ac:dyDescent="0.3">
      <c r="A121" s="2" t="e">
        <f t="shared" si="24"/>
        <v>#REF!</v>
      </c>
      <c r="B121" s="2">
        <f t="shared" si="24"/>
        <v>88</v>
      </c>
      <c r="C121" s="23">
        <f t="shared" si="18"/>
        <v>48244</v>
      </c>
      <c r="D121" s="23">
        <f t="shared" si="20"/>
        <v>48273</v>
      </c>
      <c r="E121" s="23"/>
      <c r="F121" s="33">
        <f t="shared" si="23"/>
        <v>88888.89</v>
      </c>
      <c r="G121" s="33">
        <f t="shared" si="22"/>
        <v>2933333.2511111186</v>
      </c>
      <c r="H121" s="34">
        <f t="shared" si="16"/>
        <v>13993.63</v>
      </c>
      <c r="I121" s="35"/>
      <c r="J121" s="32">
        <f t="shared" si="19"/>
        <v>102882.52</v>
      </c>
    </row>
    <row r="122" spans="1:10" s="47" customFormat="1" x14ac:dyDescent="0.3">
      <c r="A122" s="2" t="e">
        <f t="shared" si="24"/>
        <v>#REF!</v>
      </c>
      <c r="B122" s="2">
        <f t="shared" si="24"/>
        <v>89</v>
      </c>
      <c r="C122" s="42">
        <f t="shared" si="18"/>
        <v>48273</v>
      </c>
      <c r="D122" s="42">
        <f t="shared" si="20"/>
        <v>48304</v>
      </c>
      <c r="E122" s="42"/>
      <c r="F122" s="43">
        <f t="shared" si="23"/>
        <v>88888.89</v>
      </c>
      <c r="G122" s="43">
        <f t="shared" si="22"/>
        <v>2844444.3611111185</v>
      </c>
      <c r="H122" s="44">
        <f t="shared" si="16"/>
        <v>12694.12</v>
      </c>
      <c r="I122" s="45"/>
      <c r="J122" s="46">
        <f t="shared" si="19"/>
        <v>101583.01</v>
      </c>
    </row>
    <row r="123" spans="1:10" s="47" customFormat="1" x14ac:dyDescent="0.3">
      <c r="A123" s="2" t="e">
        <f t="shared" si="24"/>
        <v>#REF!</v>
      </c>
      <c r="B123" s="2">
        <f t="shared" si="24"/>
        <v>90</v>
      </c>
      <c r="C123" s="42">
        <f t="shared" si="18"/>
        <v>48304</v>
      </c>
      <c r="D123" s="42">
        <f t="shared" si="20"/>
        <v>48334</v>
      </c>
      <c r="E123" s="42"/>
      <c r="F123" s="43">
        <f t="shared" si="23"/>
        <v>88888.89</v>
      </c>
      <c r="G123" s="43">
        <f t="shared" si="22"/>
        <v>2755555.4711111183</v>
      </c>
      <c r="H123" s="44">
        <f t="shared" si="16"/>
        <v>13145.53</v>
      </c>
      <c r="I123" s="45"/>
      <c r="J123" s="46">
        <f t="shared" si="19"/>
        <v>102034.42</v>
      </c>
    </row>
    <row r="124" spans="1:10" s="47" customFormat="1" x14ac:dyDescent="0.3">
      <c r="A124" s="2" t="e">
        <f t="shared" si="24"/>
        <v>#REF!</v>
      </c>
      <c r="B124" s="2">
        <f t="shared" si="24"/>
        <v>91</v>
      </c>
      <c r="C124" s="42">
        <f t="shared" si="18"/>
        <v>48334</v>
      </c>
      <c r="D124" s="42">
        <f t="shared" si="20"/>
        <v>48365</v>
      </c>
      <c r="E124" s="42"/>
      <c r="F124" s="43">
        <f t="shared" si="23"/>
        <v>88888.89</v>
      </c>
      <c r="G124" s="43">
        <f t="shared" si="22"/>
        <v>2666666.5811111182</v>
      </c>
      <c r="H124" s="44">
        <f t="shared" si="16"/>
        <v>12311.11</v>
      </c>
      <c r="I124" s="45"/>
      <c r="J124" s="46">
        <f t="shared" si="19"/>
        <v>101200</v>
      </c>
    </row>
    <row r="125" spans="1:10" s="47" customFormat="1" x14ac:dyDescent="0.3">
      <c r="A125" s="2" t="e">
        <f t="shared" si="24"/>
        <v>#REF!</v>
      </c>
      <c r="B125" s="2">
        <f t="shared" si="24"/>
        <v>92</v>
      </c>
      <c r="C125" s="42">
        <f t="shared" si="18"/>
        <v>48365</v>
      </c>
      <c r="D125" s="42">
        <f t="shared" si="20"/>
        <v>48395</v>
      </c>
      <c r="E125" s="42"/>
      <c r="F125" s="43">
        <f t="shared" si="23"/>
        <v>88888.89</v>
      </c>
      <c r="G125" s="43">
        <f t="shared" si="22"/>
        <v>2577777.6911111181</v>
      </c>
      <c r="H125" s="44">
        <f t="shared" si="16"/>
        <v>12297.43</v>
      </c>
      <c r="I125" s="45"/>
      <c r="J125" s="46">
        <f t="shared" si="19"/>
        <v>101186.32</v>
      </c>
    </row>
    <row r="126" spans="1:10" s="47" customFormat="1" x14ac:dyDescent="0.3">
      <c r="A126" s="2" t="e">
        <f t="shared" si="24"/>
        <v>#REF!</v>
      </c>
      <c r="B126" s="2">
        <f t="shared" si="24"/>
        <v>93</v>
      </c>
      <c r="C126" s="42">
        <f t="shared" si="18"/>
        <v>48395</v>
      </c>
      <c r="D126" s="42">
        <f t="shared" si="20"/>
        <v>48426</v>
      </c>
      <c r="E126" s="42"/>
      <c r="F126" s="43">
        <f t="shared" si="23"/>
        <v>88888.89</v>
      </c>
      <c r="G126" s="43">
        <f t="shared" si="22"/>
        <v>2488888.8011111179</v>
      </c>
      <c r="H126" s="44">
        <f t="shared" si="16"/>
        <v>11490.37</v>
      </c>
      <c r="I126" s="45"/>
      <c r="J126" s="46">
        <f t="shared" si="19"/>
        <v>100379.26</v>
      </c>
    </row>
    <row r="127" spans="1:10" s="47" customFormat="1" x14ac:dyDescent="0.3">
      <c r="A127" s="2" t="e">
        <f t="shared" si="24"/>
        <v>#REF!</v>
      </c>
      <c r="B127" s="2">
        <f t="shared" si="24"/>
        <v>94</v>
      </c>
      <c r="C127" s="42">
        <f t="shared" si="18"/>
        <v>48426</v>
      </c>
      <c r="D127" s="42">
        <f t="shared" si="20"/>
        <v>48457</v>
      </c>
      <c r="E127" s="42"/>
      <c r="F127" s="43">
        <f t="shared" si="23"/>
        <v>88888.89</v>
      </c>
      <c r="G127" s="43">
        <f t="shared" si="22"/>
        <v>2399999.9111111178</v>
      </c>
      <c r="H127" s="44">
        <f t="shared" si="16"/>
        <v>11449.33</v>
      </c>
      <c r="I127" s="45"/>
      <c r="J127" s="46">
        <f t="shared" si="19"/>
        <v>100338.22</v>
      </c>
    </row>
    <row r="128" spans="1:10" s="47" customFormat="1" x14ac:dyDescent="0.3">
      <c r="A128" s="2" t="e">
        <f t="shared" si="24"/>
        <v>#REF!</v>
      </c>
      <c r="B128" s="2">
        <f t="shared" si="24"/>
        <v>95</v>
      </c>
      <c r="C128" s="42">
        <f t="shared" si="18"/>
        <v>48457</v>
      </c>
      <c r="D128" s="42">
        <f t="shared" si="20"/>
        <v>48487</v>
      </c>
      <c r="E128" s="42"/>
      <c r="F128" s="43">
        <f t="shared" si="23"/>
        <v>88888.89</v>
      </c>
      <c r="G128" s="43">
        <f t="shared" si="22"/>
        <v>2311111.0211111177</v>
      </c>
      <c r="H128" s="44">
        <f t="shared" si="16"/>
        <v>11025.28</v>
      </c>
      <c r="I128" s="45"/>
      <c r="J128" s="46">
        <f t="shared" si="19"/>
        <v>99914.17</v>
      </c>
    </row>
    <row r="129" spans="1:10" s="47" customFormat="1" x14ac:dyDescent="0.3">
      <c r="A129" s="2" t="e">
        <f t="shared" si="24"/>
        <v>#REF!</v>
      </c>
      <c r="B129" s="2">
        <f t="shared" si="24"/>
        <v>96</v>
      </c>
      <c r="C129" s="42">
        <f t="shared" si="18"/>
        <v>48487</v>
      </c>
      <c r="D129" s="42">
        <f t="shared" si="20"/>
        <v>48518</v>
      </c>
      <c r="E129" s="42"/>
      <c r="F129" s="43">
        <f t="shared" si="23"/>
        <v>88888.89</v>
      </c>
      <c r="G129" s="43">
        <f t="shared" si="22"/>
        <v>2222222.1311111175</v>
      </c>
      <c r="H129" s="44">
        <f t="shared" si="16"/>
        <v>10259.26</v>
      </c>
      <c r="I129" s="45"/>
      <c r="J129" s="46">
        <f t="shared" si="19"/>
        <v>99148.15</v>
      </c>
    </row>
    <row r="130" spans="1:10" s="47" customFormat="1" x14ac:dyDescent="0.3">
      <c r="A130" s="2" t="e">
        <f t="shared" si="24"/>
        <v>#REF!</v>
      </c>
      <c r="B130" s="2">
        <f t="shared" si="24"/>
        <v>97</v>
      </c>
      <c r="C130" s="42">
        <f t="shared" si="18"/>
        <v>48518</v>
      </c>
      <c r="D130" s="42">
        <f t="shared" si="20"/>
        <v>48548</v>
      </c>
      <c r="E130" s="42"/>
      <c r="F130" s="43">
        <f t="shared" si="23"/>
        <v>88888.89</v>
      </c>
      <c r="G130" s="43">
        <f t="shared" si="22"/>
        <v>2133333.2411111174</v>
      </c>
      <c r="H130" s="44">
        <f t="shared" si="16"/>
        <v>10177.18</v>
      </c>
      <c r="I130" s="45"/>
      <c r="J130" s="46">
        <f t="shared" si="19"/>
        <v>99066.07</v>
      </c>
    </row>
    <row r="131" spans="1:10" s="47" customFormat="1" x14ac:dyDescent="0.3">
      <c r="A131" s="2" t="e">
        <f t="shared" si="24"/>
        <v>#REF!</v>
      </c>
      <c r="B131" s="2">
        <f t="shared" si="24"/>
        <v>98</v>
      </c>
      <c r="C131" s="42">
        <f t="shared" si="18"/>
        <v>48548</v>
      </c>
      <c r="D131" s="42">
        <f t="shared" si="20"/>
        <v>48579</v>
      </c>
      <c r="E131" s="42"/>
      <c r="F131" s="43">
        <f t="shared" si="23"/>
        <v>88888.89</v>
      </c>
      <c r="G131" s="43">
        <f t="shared" si="22"/>
        <v>2044444.3511111175</v>
      </c>
      <c r="H131" s="44">
        <f t="shared" si="16"/>
        <v>9438.52</v>
      </c>
      <c r="I131" s="45"/>
      <c r="J131" s="46">
        <f t="shared" si="19"/>
        <v>98327.41</v>
      </c>
    </row>
    <row r="132" spans="1:10" s="47" customFormat="1" x14ac:dyDescent="0.3">
      <c r="A132" s="2" t="e">
        <f t="shared" si="24"/>
        <v>#REF!</v>
      </c>
      <c r="B132" s="2">
        <f t="shared" si="24"/>
        <v>99</v>
      </c>
      <c r="C132" s="42">
        <f t="shared" si="18"/>
        <v>48579</v>
      </c>
      <c r="D132" s="42">
        <f t="shared" si="20"/>
        <v>48610</v>
      </c>
      <c r="E132" s="42"/>
      <c r="F132" s="43">
        <f t="shared" si="23"/>
        <v>88888.89</v>
      </c>
      <c r="G132" s="43">
        <f t="shared" si="22"/>
        <v>1955555.4611111176</v>
      </c>
      <c r="H132" s="44">
        <f t="shared" si="16"/>
        <v>9329.09</v>
      </c>
      <c r="I132" s="45"/>
      <c r="J132" s="46">
        <f t="shared" si="19"/>
        <v>98217.98</v>
      </c>
    </row>
    <row r="133" spans="1:10" s="41" customFormat="1" x14ac:dyDescent="0.3">
      <c r="A133" s="2" t="e">
        <f t="shared" ref="A133:B148" si="25">A132+1</f>
        <v>#REF!</v>
      </c>
      <c r="B133" s="2">
        <f t="shared" si="25"/>
        <v>100</v>
      </c>
      <c r="C133" s="23">
        <f t="shared" si="18"/>
        <v>48610</v>
      </c>
      <c r="D133" s="23">
        <f t="shared" si="20"/>
        <v>48638</v>
      </c>
      <c r="E133" s="23"/>
      <c r="F133" s="33">
        <f t="shared" si="23"/>
        <v>88888.89</v>
      </c>
      <c r="G133" s="33">
        <f t="shared" si="22"/>
        <v>1866666.5711111177</v>
      </c>
      <c r="H133" s="34">
        <f t="shared" si="16"/>
        <v>8905.0400000000009</v>
      </c>
      <c r="I133" s="35"/>
      <c r="J133" s="32">
        <f t="shared" si="19"/>
        <v>97793.93</v>
      </c>
    </row>
    <row r="134" spans="1:10" s="47" customFormat="1" x14ac:dyDescent="0.3">
      <c r="A134" s="2" t="e">
        <f t="shared" si="25"/>
        <v>#REF!</v>
      </c>
      <c r="B134" s="2">
        <f t="shared" si="25"/>
        <v>101</v>
      </c>
      <c r="C134" s="42">
        <f t="shared" si="18"/>
        <v>48638</v>
      </c>
      <c r="D134" s="42">
        <f t="shared" si="20"/>
        <v>48669</v>
      </c>
      <c r="E134" s="42"/>
      <c r="F134" s="43">
        <f t="shared" si="23"/>
        <v>88888.89</v>
      </c>
      <c r="G134" s="43">
        <f t="shared" si="22"/>
        <v>1777777.6811111178</v>
      </c>
      <c r="H134" s="44">
        <f t="shared" si="16"/>
        <v>7660.25</v>
      </c>
      <c r="I134" s="45"/>
      <c r="J134" s="46">
        <f t="shared" si="19"/>
        <v>96549.14</v>
      </c>
    </row>
    <row r="135" spans="1:10" s="47" customFormat="1" x14ac:dyDescent="0.3">
      <c r="A135" s="2" t="e">
        <f t="shared" si="25"/>
        <v>#REF!</v>
      </c>
      <c r="B135" s="2">
        <f t="shared" si="25"/>
        <v>102</v>
      </c>
      <c r="C135" s="42">
        <f t="shared" si="18"/>
        <v>48669</v>
      </c>
      <c r="D135" s="42">
        <f t="shared" si="20"/>
        <v>48699</v>
      </c>
      <c r="E135" s="42"/>
      <c r="F135" s="43">
        <f t="shared" si="23"/>
        <v>88888.89</v>
      </c>
      <c r="G135" s="43">
        <f t="shared" si="22"/>
        <v>1688888.7911111179</v>
      </c>
      <c r="H135" s="44">
        <f t="shared" si="16"/>
        <v>8056.94</v>
      </c>
      <c r="I135" s="45"/>
      <c r="J135" s="46">
        <f t="shared" si="19"/>
        <v>96945.83</v>
      </c>
    </row>
    <row r="136" spans="1:10" s="47" customFormat="1" x14ac:dyDescent="0.3">
      <c r="A136" s="2" t="e">
        <f t="shared" si="25"/>
        <v>#REF!</v>
      </c>
      <c r="B136" s="2">
        <f t="shared" si="25"/>
        <v>103</v>
      </c>
      <c r="C136" s="42">
        <f t="shared" si="18"/>
        <v>48699</v>
      </c>
      <c r="D136" s="42">
        <f t="shared" si="20"/>
        <v>48730</v>
      </c>
      <c r="E136" s="42"/>
      <c r="F136" s="43">
        <f t="shared" si="23"/>
        <v>88888.89</v>
      </c>
      <c r="G136" s="43">
        <f t="shared" si="22"/>
        <v>1599999.901111118</v>
      </c>
      <c r="H136" s="44">
        <f t="shared" si="16"/>
        <v>7386.67</v>
      </c>
      <c r="I136" s="45"/>
      <c r="J136" s="46">
        <f t="shared" si="19"/>
        <v>96275.56</v>
      </c>
    </row>
    <row r="137" spans="1:10" s="47" customFormat="1" x14ac:dyDescent="0.3">
      <c r="A137" s="2" t="e">
        <f t="shared" si="25"/>
        <v>#REF!</v>
      </c>
      <c r="B137" s="2">
        <f t="shared" si="25"/>
        <v>104</v>
      </c>
      <c r="C137" s="42">
        <f t="shared" si="18"/>
        <v>48730</v>
      </c>
      <c r="D137" s="42">
        <f t="shared" si="20"/>
        <v>48760</v>
      </c>
      <c r="E137" s="42"/>
      <c r="F137" s="43">
        <f t="shared" si="23"/>
        <v>88888.89</v>
      </c>
      <c r="G137" s="43">
        <f t="shared" si="22"/>
        <v>1511111.0111111181</v>
      </c>
      <c r="H137" s="44">
        <f t="shared" si="16"/>
        <v>7208.84</v>
      </c>
      <c r="I137" s="45"/>
      <c r="J137" s="46">
        <f t="shared" si="19"/>
        <v>96097.73</v>
      </c>
    </row>
    <row r="138" spans="1:10" s="47" customFormat="1" x14ac:dyDescent="0.3">
      <c r="A138" s="2" t="e">
        <f t="shared" si="25"/>
        <v>#REF!</v>
      </c>
      <c r="B138" s="2">
        <f t="shared" si="25"/>
        <v>105</v>
      </c>
      <c r="C138" s="42">
        <f t="shared" si="18"/>
        <v>48760</v>
      </c>
      <c r="D138" s="42">
        <f t="shared" si="20"/>
        <v>48791</v>
      </c>
      <c r="E138" s="42"/>
      <c r="F138" s="43">
        <f t="shared" si="23"/>
        <v>88888.89</v>
      </c>
      <c r="G138" s="43">
        <f t="shared" si="22"/>
        <v>1422222.1211111182</v>
      </c>
      <c r="H138" s="44">
        <f t="shared" si="16"/>
        <v>6565.93</v>
      </c>
      <c r="I138" s="45"/>
      <c r="J138" s="46">
        <f t="shared" si="19"/>
        <v>95454.82</v>
      </c>
    </row>
    <row r="139" spans="1:10" s="47" customFormat="1" x14ac:dyDescent="0.3">
      <c r="A139" s="2" t="e">
        <f t="shared" si="25"/>
        <v>#REF!</v>
      </c>
      <c r="B139" s="2">
        <f t="shared" si="25"/>
        <v>106</v>
      </c>
      <c r="C139" s="42">
        <f t="shared" si="18"/>
        <v>48791</v>
      </c>
      <c r="D139" s="42">
        <f t="shared" si="20"/>
        <v>48822</v>
      </c>
      <c r="E139" s="42"/>
      <c r="F139" s="43">
        <f t="shared" si="23"/>
        <v>88888.89</v>
      </c>
      <c r="G139" s="43">
        <f t="shared" si="22"/>
        <v>1333333.2311111183</v>
      </c>
      <c r="H139" s="44">
        <f t="shared" si="16"/>
        <v>6360.74</v>
      </c>
      <c r="I139" s="45"/>
      <c r="J139" s="46">
        <f t="shared" si="19"/>
        <v>95249.63</v>
      </c>
    </row>
    <row r="140" spans="1:10" s="47" customFormat="1" x14ac:dyDescent="0.3">
      <c r="A140" s="2" t="e">
        <f t="shared" si="25"/>
        <v>#REF!</v>
      </c>
      <c r="B140" s="2">
        <f t="shared" si="25"/>
        <v>107</v>
      </c>
      <c r="C140" s="42">
        <f t="shared" si="18"/>
        <v>48822</v>
      </c>
      <c r="D140" s="42">
        <f t="shared" si="20"/>
        <v>48852</v>
      </c>
      <c r="E140" s="42"/>
      <c r="F140" s="43">
        <f t="shared" si="23"/>
        <v>88888.89</v>
      </c>
      <c r="G140" s="43">
        <f t="shared" si="22"/>
        <v>1244444.3411111184</v>
      </c>
      <c r="H140" s="44">
        <f t="shared" si="16"/>
        <v>5936.69</v>
      </c>
      <c r="I140" s="45"/>
      <c r="J140" s="46">
        <f t="shared" si="19"/>
        <v>94825.58</v>
      </c>
    </row>
    <row r="141" spans="1:10" s="47" customFormat="1" x14ac:dyDescent="0.3">
      <c r="A141" s="2" t="e">
        <f t="shared" si="25"/>
        <v>#REF!</v>
      </c>
      <c r="B141" s="2">
        <f t="shared" si="25"/>
        <v>108</v>
      </c>
      <c r="C141" s="42">
        <f t="shared" si="18"/>
        <v>48852</v>
      </c>
      <c r="D141" s="42">
        <f t="shared" si="20"/>
        <v>48883</v>
      </c>
      <c r="E141" s="42"/>
      <c r="F141" s="43">
        <f t="shared" si="23"/>
        <v>88888.89</v>
      </c>
      <c r="G141" s="43">
        <f t="shared" si="22"/>
        <v>1155555.4511111185</v>
      </c>
      <c r="H141" s="44">
        <f t="shared" si="16"/>
        <v>5334.81</v>
      </c>
      <c r="I141" s="45"/>
      <c r="J141" s="46">
        <f t="shared" si="19"/>
        <v>94223.7</v>
      </c>
    </row>
    <row r="142" spans="1:10" s="47" customFormat="1" x14ac:dyDescent="0.3">
      <c r="A142" s="2" t="e">
        <f t="shared" si="25"/>
        <v>#REF!</v>
      </c>
      <c r="B142" s="2">
        <f t="shared" si="25"/>
        <v>109</v>
      </c>
      <c r="C142" s="42">
        <f t="shared" si="18"/>
        <v>48883</v>
      </c>
      <c r="D142" s="42">
        <f t="shared" si="20"/>
        <v>48913</v>
      </c>
      <c r="E142" s="42"/>
      <c r="F142" s="43">
        <f t="shared" si="23"/>
        <v>88888.89</v>
      </c>
      <c r="G142" s="43">
        <f t="shared" si="22"/>
        <v>1066666.5611111186</v>
      </c>
      <c r="H142" s="44">
        <f t="shared" si="16"/>
        <v>5088.59</v>
      </c>
      <c r="I142" s="45"/>
      <c r="J142" s="46">
        <f t="shared" si="19"/>
        <v>93977.48</v>
      </c>
    </row>
    <row r="143" spans="1:10" s="47" customFormat="1" x14ac:dyDescent="0.3">
      <c r="A143" s="48" t="e">
        <f t="shared" si="25"/>
        <v>#REF!</v>
      </c>
      <c r="B143" s="2">
        <f t="shared" si="25"/>
        <v>110</v>
      </c>
      <c r="C143" s="42">
        <f t="shared" si="18"/>
        <v>48913</v>
      </c>
      <c r="D143" s="42">
        <f t="shared" si="20"/>
        <v>48944</v>
      </c>
      <c r="E143" s="42"/>
      <c r="F143" s="43">
        <f t="shared" si="23"/>
        <v>88888.89</v>
      </c>
      <c r="G143" s="43">
        <f t="shared" si="22"/>
        <v>977777.67111111863</v>
      </c>
      <c r="H143" s="44">
        <f t="shared" si="16"/>
        <v>4514.07</v>
      </c>
      <c r="I143" s="45"/>
      <c r="J143" s="46">
        <f t="shared" si="19"/>
        <v>93402.959999999992</v>
      </c>
    </row>
    <row r="144" spans="1:10" s="47" customFormat="1" x14ac:dyDescent="0.3">
      <c r="A144" s="2"/>
      <c r="B144" s="2">
        <f t="shared" si="25"/>
        <v>111</v>
      </c>
      <c r="C144" s="42">
        <f t="shared" si="18"/>
        <v>48944</v>
      </c>
      <c r="D144" s="42">
        <f t="shared" si="20"/>
        <v>48975</v>
      </c>
      <c r="E144" s="42"/>
      <c r="F144" s="43">
        <f t="shared" si="23"/>
        <v>88888.89</v>
      </c>
      <c r="G144" s="43">
        <f t="shared" si="22"/>
        <v>888888.78111111862</v>
      </c>
      <c r="H144" s="44">
        <f t="shared" si="16"/>
        <v>4240.49</v>
      </c>
      <c r="I144" s="45"/>
      <c r="J144" s="46">
        <f t="shared" si="19"/>
        <v>93129.38</v>
      </c>
    </row>
    <row r="145" spans="1:10" s="41" customFormat="1" x14ac:dyDescent="0.3">
      <c r="A145" s="2"/>
      <c r="B145" s="2">
        <f t="shared" si="25"/>
        <v>112</v>
      </c>
      <c r="C145" s="23">
        <f t="shared" si="18"/>
        <v>48975</v>
      </c>
      <c r="D145" s="23">
        <f t="shared" si="20"/>
        <v>49003</v>
      </c>
      <c r="E145" s="23"/>
      <c r="F145" s="33">
        <f t="shared" si="23"/>
        <v>88888.89</v>
      </c>
      <c r="G145" s="33">
        <f t="shared" si="22"/>
        <v>799999.8911111186</v>
      </c>
      <c r="H145" s="34">
        <f t="shared" ref="H145:H153" si="26">ROUND((G145*(C145-C144)*$F$9/360),2)</f>
        <v>3816.44</v>
      </c>
      <c r="I145" s="35"/>
      <c r="J145" s="32">
        <f t="shared" si="19"/>
        <v>92705.33</v>
      </c>
    </row>
    <row r="146" spans="1:10" s="47" customFormat="1" x14ac:dyDescent="0.3">
      <c r="A146" s="2"/>
      <c r="B146" s="2">
        <f t="shared" si="25"/>
        <v>113</v>
      </c>
      <c r="C146" s="42">
        <f t="shared" si="18"/>
        <v>49003</v>
      </c>
      <c r="D146" s="42">
        <f t="shared" si="20"/>
        <v>49034</v>
      </c>
      <c r="E146" s="42"/>
      <c r="F146" s="43">
        <f t="shared" si="23"/>
        <v>88888.89</v>
      </c>
      <c r="G146" s="43">
        <f t="shared" si="22"/>
        <v>711111.00111111859</v>
      </c>
      <c r="H146" s="44">
        <f t="shared" si="26"/>
        <v>3064.1</v>
      </c>
      <c r="I146" s="45"/>
      <c r="J146" s="46">
        <f t="shared" si="19"/>
        <v>91952.99</v>
      </c>
    </row>
    <row r="147" spans="1:10" s="47" customFormat="1" x14ac:dyDescent="0.3">
      <c r="A147" s="2"/>
      <c r="B147" s="2">
        <f t="shared" si="25"/>
        <v>114</v>
      </c>
      <c r="C147" s="42">
        <f t="shared" si="18"/>
        <v>49034</v>
      </c>
      <c r="D147" s="42">
        <f t="shared" si="20"/>
        <v>49064</v>
      </c>
      <c r="E147" s="42"/>
      <c r="F147" s="43">
        <f t="shared" si="23"/>
        <v>88888.89</v>
      </c>
      <c r="G147" s="43">
        <f t="shared" si="22"/>
        <v>622222.11111111857</v>
      </c>
      <c r="H147" s="44">
        <f t="shared" si="26"/>
        <v>2968.35</v>
      </c>
      <c r="I147" s="45"/>
      <c r="J147" s="46">
        <f t="shared" si="19"/>
        <v>91857.24</v>
      </c>
    </row>
    <row r="148" spans="1:10" s="47" customFormat="1" x14ac:dyDescent="0.3">
      <c r="A148" s="2"/>
      <c r="B148" s="2">
        <f t="shared" si="25"/>
        <v>115</v>
      </c>
      <c r="C148" s="42">
        <f t="shared" si="18"/>
        <v>49064</v>
      </c>
      <c r="D148" s="42">
        <f t="shared" si="20"/>
        <v>49095</v>
      </c>
      <c r="E148" s="42"/>
      <c r="F148" s="43">
        <f t="shared" si="23"/>
        <v>88888.89</v>
      </c>
      <c r="G148" s="43">
        <f t="shared" si="22"/>
        <v>533333.22111111856</v>
      </c>
      <c r="H148" s="44">
        <f t="shared" si="26"/>
        <v>2462.2199999999998</v>
      </c>
      <c r="I148" s="45"/>
      <c r="J148" s="46">
        <f t="shared" si="19"/>
        <v>91351.11</v>
      </c>
    </row>
    <row r="149" spans="1:10" s="47" customFormat="1" x14ac:dyDescent="0.3">
      <c r="A149" s="2"/>
      <c r="B149" s="2">
        <f t="shared" ref="B149:B153" si="27">B148+1</f>
        <v>116</v>
      </c>
      <c r="C149" s="42">
        <f t="shared" ref="C149:C153" si="28">EOMONTH(C148,1)</f>
        <v>49095</v>
      </c>
      <c r="D149" s="42">
        <f t="shared" si="20"/>
        <v>49125</v>
      </c>
      <c r="E149" s="42"/>
      <c r="F149" s="43">
        <f t="shared" si="23"/>
        <v>88888.89</v>
      </c>
      <c r="G149" s="43">
        <f t="shared" si="22"/>
        <v>444444.33111111855</v>
      </c>
      <c r="H149" s="44">
        <f t="shared" si="26"/>
        <v>2120.25</v>
      </c>
      <c r="I149" s="45"/>
      <c r="J149" s="46">
        <f t="shared" ref="J149:J153" si="29">F149+H149</f>
        <v>91009.14</v>
      </c>
    </row>
    <row r="150" spans="1:10" s="47" customFormat="1" x14ac:dyDescent="0.3">
      <c r="A150" s="2"/>
      <c r="B150" s="2">
        <f t="shared" si="27"/>
        <v>117</v>
      </c>
      <c r="C150" s="42">
        <f t="shared" si="28"/>
        <v>49125</v>
      </c>
      <c r="D150" s="42">
        <f t="shared" si="20"/>
        <v>49156</v>
      </c>
      <c r="E150" s="42"/>
      <c r="F150" s="43">
        <f t="shared" si="23"/>
        <v>88888.89</v>
      </c>
      <c r="G150" s="43">
        <f t="shared" si="22"/>
        <v>355555.44111111853</v>
      </c>
      <c r="H150" s="44">
        <f t="shared" si="26"/>
        <v>1641.48</v>
      </c>
      <c r="I150" s="45"/>
      <c r="J150" s="46">
        <f t="shared" si="29"/>
        <v>90530.37</v>
      </c>
    </row>
    <row r="151" spans="1:10" s="47" customFormat="1" x14ac:dyDescent="0.3">
      <c r="A151" s="2"/>
      <c r="B151" s="2">
        <f t="shared" si="27"/>
        <v>118</v>
      </c>
      <c r="C151" s="42">
        <f t="shared" si="28"/>
        <v>49156</v>
      </c>
      <c r="D151" s="42">
        <f t="shared" si="20"/>
        <v>49187</v>
      </c>
      <c r="E151" s="42"/>
      <c r="F151" s="43">
        <f t="shared" si="23"/>
        <v>88888.89</v>
      </c>
      <c r="G151" s="43">
        <f t="shared" si="22"/>
        <v>266666.55111111852</v>
      </c>
      <c r="H151" s="44">
        <f t="shared" si="26"/>
        <v>1272.1500000000001</v>
      </c>
      <c r="I151" s="45"/>
      <c r="J151" s="46">
        <f t="shared" si="29"/>
        <v>90161.04</v>
      </c>
    </row>
    <row r="152" spans="1:10" s="47" customFormat="1" x14ac:dyDescent="0.3">
      <c r="A152" s="2"/>
      <c r="B152" s="2">
        <f t="shared" si="27"/>
        <v>119</v>
      </c>
      <c r="C152" s="42">
        <f t="shared" si="28"/>
        <v>49187</v>
      </c>
      <c r="D152" s="42">
        <f t="shared" si="20"/>
        <v>49217</v>
      </c>
      <c r="E152" s="42"/>
      <c r="F152" s="43">
        <f t="shared" si="23"/>
        <v>88888.89</v>
      </c>
      <c r="G152" s="43">
        <f t="shared" si="22"/>
        <v>177777.6611111185</v>
      </c>
      <c r="H152" s="44">
        <f t="shared" si="26"/>
        <v>848.1</v>
      </c>
      <c r="I152" s="45"/>
      <c r="J152" s="46">
        <f t="shared" si="29"/>
        <v>89736.99</v>
      </c>
    </row>
    <row r="153" spans="1:10" s="47" customFormat="1" x14ac:dyDescent="0.3">
      <c r="A153" s="2"/>
      <c r="B153" s="2">
        <f t="shared" si="27"/>
        <v>120</v>
      </c>
      <c r="C153" s="42">
        <f t="shared" si="28"/>
        <v>49217</v>
      </c>
      <c r="D153" s="42" t="e">
        <f>#REF!</f>
        <v>#REF!</v>
      </c>
      <c r="E153" s="42"/>
      <c r="F153" s="43">
        <f>ROUND(F152,2)-0.12</f>
        <v>88888.77</v>
      </c>
      <c r="G153" s="43">
        <f t="shared" si="22"/>
        <v>88888.771111118505</v>
      </c>
      <c r="H153" s="44">
        <f t="shared" si="26"/>
        <v>410.37</v>
      </c>
      <c r="I153" s="45"/>
      <c r="J153" s="46">
        <f t="shared" si="29"/>
        <v>89299.14</v>
      </c>
    </row>
    <row r="154" spans="1:10" s="47" customFormat="1" x14ac:dyDescent="0.3">
      <c r="A154" s="2"/>
      <c r="B154" s="2"/>
      <c r="C154" s="23"/>
      <c r="D154" s="23"/>
      <c r="E154" s="23"/>
      <c r="F154" s="33"/>
      <c r="G154" s="33"/>
      <c r="H154" s="34"/>
      <c r="I154" s="35"/>
      <c r="J154" s="32"/>
    </row>
    <row r="155" spans="1:10" s="47" customFormat="1" x14ac:dyDescent="0.3">
      <c r="C155" s="49" t="s">
        <v>12</v>
      </c>
      <c r="D155" s="49"/>
      <c r="E155" s="50">
        <f>SUM(E15:E37)</f>
        <v>9600000</v>
      </c>
      <c r="F155" s="51">
        <f>SUM(F25:F154)</f>
        <v>9599999.9988888819</v>
      </c>
      <c r="G155" s="51"/>
      <c r="H155" s="51">
        <f>SUM(H34:H154)</f>
        <v>2899567.5600000005</v>
      </c>
      <c r="I155" s="51">
        <f>SUM(I15:I154)</f>
        <v>0</v>
      </c>
      <c r="J155" s="51">
        <f>SUM(J32:J154)</f>
        <v>12499567.558888894</v>
      </c>
    </row>
    <row r="156" spans="1:10" s="47" customFormat="1" x14ac:dyDescent="0.3">
      <c r="C156" s="52" t="s">
        <v>16</v>
      </c>
      <c r="D156" s="53"/>
      <c r="E156" s="53"/>
      <c r="F156" s="54"/>
      <c r="G156" s="55"/>
      <c r="H156" s="56"/>
      <c r="I156" s="56"/>
      <c r="J156" s="54"/>
    </row>
    <row r="157" spans="1:10" s="57" customFormat="1" x14ac:dyDescent="0.3">
      <c r="C157" s="58" t="s">
        <v>14</v>
      </c>
      <c r="D157" s="58"/>
      <c r="E157" s="58"/>
      <c r="F157" s="59"/>
      <c r="G157" s="59"/>
      <c r="H157" s="60"/>
      <c r="I157" s="60"/>
      <c r="J157" s="59"/>
    </row>
    <row r="158" spans="1:10" s="57" customFormat="1" x14ac:dyDescent="0.3">
      <c r="C158" s="58" t="s">
        <v>15</v>
      </c>
      <c r="D158" s="58"/>
      <c r="E158" s="58"/>
      <c r="F158" s="59"/>
      <c r="G158" s="59"/>
      <c r="H158" s="60"/>
      <c r="I158" s="60"/>
      <c r="J158" s="59"/>
    </row>
    <row r="159" spans="1:10" s="47" customFormat="1" x14ac:dyDescent="0.3">
      <c r="C159" s="53"/>
      <c r="D159" s="53"/>
      <c r="E159" s="53"/>
      <c r="F159" s="54"/>
      <c r="G159" s="54"/>
      <c r="H159" s="56"/>
      <c r="I159" s="56"/>
      <c r="J159" s="54"/>
    </row>
    <row r="160" spans="1:10" s="47" customFormat="1" x14ac:dyDescent="0.3">
      <c r="C160" s="53"/>
      <c r="D160" s="53"/>
      <c r="E160" s="53"/>
      <c r="F160" s="54"/>
      <c r="G160" s="54"/>
      <c r="H160" s="56"/>
      <c r="I160" s="56"/>
      <c r="J160" s="54"/>
    </row>
    <row r="161" spans="3:10" s="47" customFormat="1" x14ac:dyDescent="0.3">
      <c r="C161" s="53"/>
      <c r="D161" s="53"/>
      <c r="E161" s="53"/>
      <c r="F161" s="54"/>
      <c r="G161" s="54"/>
      <c r="H161" s="56"/>
      <c r="I161" s="56"/>
      <c r="J161" s="54"/>
    </row>
    <row r="162" spans="3:10" s="47" customFormat="1" x14ac:dyDescent="0.3">
      <c r="C162" s="53"/>
      <c r="D162" s="53"/>
      <c r="E162" s="53"/>
      <c r="F162" s="54"/>
      <c r="G162" s="54"/>
      <c r="H162" s="56"/>
      <c r="I162" s="56"/>
      <c r="J162" s="54"/>
    </row>
    <row r="163" spans="3:10" s="47" customFormat="1" x14ac:dyDescent="0.3">
      <c r="C163" s="53"/>
      <c r="D163" s="53"/>
      <c r="E163" s="53"/>
      <c r="F163" s="54"/>
      <c r="G163" s="54"/>
      <c r="H163" s="56"/>
      <c r="I163" s="56"/>
      <c r="J163" s="54"/>
    </row>
    <row r="164" spans="3:10" s="47" customFormat="1" x14ac:dyDescent="0.3">
      <c r="C164" s="61"/>
      <c r="D164" s="53"/>
      <c r="E164" s="53"/>
      <c r="F164" s="54"/>
      <c r="G164" s="54"/>
      <c r="H164" s="56"/>
      <c r="I164" s="56"/>
      <c r="J164" s="54"/>
    </row>
    <row r="165" spans="3:10" s="47" customFormat="1" x14ac:dyDescent="0.3">
      <c r="C165" s="61"/>
      <c r="D165" s="53"/>
      <c r="E165" s="53"/>
      <c r="F165" s="54"/>
      <c r="G165" s="54"/>
      <c r="H165" s="56"/>
      <c r="I165" s="56"/>
      <c r="J165" s="54"/>
    </row>
    <row r="166" spans="3:10" s="47" customFormat="1" x14ac:dyDescent="0.3">
      <c r="C166" s="61"/>
      <c r="D166" s="53"/>
      <c r="E166" s="53"/>
      <c r="F166" s="54"/>
      <c r="G166" s="54"/>
      <c r="H166" s="56"/>
      <c r="I166" s="56"/>
      <c r="J166" s="54"/>
    </row>
    <row r="167" spans="3:10" s="47" customFormat="1" x14ac:dyDescent="0.3">
      <c r="C167" s="61"/>
      <c r="D167" s="53"/>
      <c r="E167" s="53"/>
      <c r="F167" s="54"/>
      <c r="G167" s="54"/>
      <c r="H167" s="56"/>
      <c r="I167" s="56"/>
      <c r="J167" s="54"/>
    </row>
    <row r="168" spans="3:10" s="47" customFormat="1" x14ac:dyDescent="0.3">
      <c r="C168" s="61"/>
      <c r="D168" s="53"/>
      <c r="E168" s="53"/>
      <c r="F168" s="54"/>
      <c r="G168" s="54"/>
      <c r="H168" s="56"/>
      <c r="I168" s="56"/>
      <c r="J168" s="54"/>
    </row>
    <row r="169" spans="3:10" s="47" customFormat="1" x14ac:dyDescent="0.3">
      <c r="C169" s="61"/>
      <c r="D169" s="53"/>
      <c r="E169" s="53"/>
      <c r="F169" s="54"/>
      <c r="G169" s="54"/>
      <c r="H169" s="56"/>
      <c r="I169" s="56"/>
      <c r="J169" s="54"/>
    </row>
    <row r="170" spans="3:10" s="47" customFormat="1" x14ac:dyDescent="0.3">
      <c r="C170" s="61"/>
      <c r="D170" s="53"/>
      <c r="E170" s="53"/>
      <c r="F170" s="54"/>
      <c r="G170" s="54"/>
      <c r="H170" s="56"/>
      <c r="I170" s="56"/>
      <c r="J170" s="54"/>
    </row>
    <row r="171" spans="3:10" s="47" customFormat="1" x14ac:dyDescent="0.3">
      <c r="C171" s="61"/>
      <c r="D171" s="53"/>
      <c r="E171" s="53"/>
      <c r="F171" s="54"/>
      <c r="G171" s="54"/>
      <c r="H171" s="56"/>
      <c r="I171" s="56"/>
      <c r="J171" s="54"/>
    </row>
    <row r="172" spans="3:10" s="47" customFormat="1" x14ac:dyDescent="0.3">
      <c r="C172" s="61"/>
      <c r="D172" s="53"/>
      <c r="E172" s="53"/>
      <c r="F172" s="54"/>
      <c r="G172" s="54"/>
      <c r="H172" s="56"/>
      <c r="I172" s="56"/>
      <c r="J172" s="54"/>
    </row>
    <row r="173" spans="3:10" s="47" customFormat="1" x14ac:dyDescent="0.3">
      <c r="C173" s="61"/>
      <c r="D173" s="53"/>
      <c r="E173" s="53"/>
      <c r="F173" s="54"/>
      <c r="G173" s="54"/>
      <c r="H173" s="56"/>
      <c r="I173" s="56"/>
      <c r="J173" s="54"/>
    </row>
    <row r="174" spans="3:10" s="47" customFormat="1" x14ac:dyDescent="0.3">
      <c r="C174" s="61"/>
      <c r="D174" s="53"/>
      <c r="E174" s="53"/>
      <c r="F174" s="54"/>
      <c r="G174" s="54"/>
      <c r="H174" s="56"/>
      <c r="I174" s="56"/>
      <c r="J174" s="54"/>
    </row>
    <row r="175" spans="3:10" s="47" customFormat="1" x14ac:dyDescent="0.3">
      <c r="C175" s="61"/>
      <c r="D175" s="53"/>
      <c r="E175" s="53"/>
      <c r="F175" s="54"/>
      <c r="G175" s="54"/>
      <c r="H175" s="56"/>
      <c r="I175" s="56"/>
      <c r="J175" s="54"/>
    </row>
    <row r="176" spans="3:10" s="47" customFormat="1" x14ac:dyDescent="0.3">
      <c r="C176" s="61"/>
      <c r="D176" s="53"/>
      <c r="E176" s="53"/>
      <c r="F176" s="54"/>
      <c r="G176" s="54"/>
      <c r="H176" s="56"/>
      <c r="I176" s="56"/>
      <c r="J176" s="54"/>
    </row>
    <row r="177" spans="3:10" s="47" customFormat="1" x14ac:dyDescent="0.3">
      <c r="C177" s="61"/>
      <c r="D177" s="53"/>
      <c r="E177" s="53"/>
      <c r="F177" s="54"/>
      <c r="G177" s="54"/>
      <c r="H177" s="56"/>
      <c r="I177" s="56"/>
      <c r="J177" s="54"/>
    </row>
    <row r="178" spans="3:10" s="47" customFormat="1" x14ac:dyDescent="0.3">
      <c r="C178" s="61"/>
      <c r="D178" s="53"/>
      <c r="E178" s="53"/>
      <c r="F178" s="54"/>
      <c r="G178" s="54"/>
      <c r="H178" s="56"/>
      <c r="I178" s="56"/>
      <c r="J178" s="54"/>
    </row>
    <row r="179" spans="3:10" s="47" customFormat="1" x14ac:dyDescent="0.3">
      <c r="C179" s="61"/>
      <c r="D179" s="53"/>
      <c r="E179" s="53"/>
      <c r="F179" s="54"/>
      <c r="G179" s="54"/>
      <c r="H179" s="56"/>
      <c r="I179" s="56"/>
      <c r="J179" s="54"/>
    </row>
    <row r="180" spans="3:10" s="47" customFormat="1" x14ac:dyDescent="0.3">
      <c r="C180" s="61"/>
      <c r="D180" s="53"/>
      <c r="E180" s="53"/>
      <c r="F180" s="54"/>
      <c r="G180" s="54"/>
      <c r="H180" s="56"/>
      <c r="I180" s="56"/>
      <c r="J180" s="54"/>
    </row>
    <row r="181" spans="3:10" s="47" customFormat="1" x14ac:dyDescent="0.3">
      <c r="C181" s="61"/>
      <c r="D181" s="53"/>
      <c r="E181" s="53"/>
      <c r="F181" s="54"/>
      <c r="G181" s="54"/>
      <c r="H181" s="56"/>
      <c r="I181" s="56"/>
      <c r="J181" s="54"/>
    </row>
    <row r="182" spans="3:10" s="47" customFormat="1" x14ac:dyDescent="0.3">
      <c r="C182" s="61"/>
      <c r="D182" s="53"/>
      <c r="E182" s="53"/>
      <c r="F182" s="54"/>
      <c r="G182" s="54"/>
      <c r="H182" s="56"/>
      <c r="I182" s="56"/>
      <c r="J182" s="54"/>
    </row>
    <row r="183" spans="3:10" s="47" customFormat="1" x14ac:dyDescent="0.3">
      <c r="C183" s="61"/>
      <c r="D183" s="53"/>
      <c r="E183" s="53"/>
      <c r="F183" s="54"/>
      <c r="G183" s="54"/>
      <c r="H183" s="56"/>
      <c r="I183" s="56"/>
      <c r="J183" s="54"/>
    </row>
    <row r="184" spans="3:10" s="47" customFormat="1" x14ac:dyDescent="0.3">
      <c r="C184" s="61"/>
      <c r="D184" s="53"/>
      <c r="E184" s="53"/>
      <c r="F184" s="54"/>
      <c r="G184" s="54"/>
      <c r="H184" s="56"/>
      <c r="I184" s="56"/>
      <c r="J184" s="54"/>
    </row>
    <row r="185" spans="3:10" s="47" customFormat="1" x14ac:dyDescent="0.3">
      <c r="C185" s="61"/>
      <c r="D185" s="53"/>
      <c r="E185" s="53"/>
      <c r="F185" s="54"/>
      <c r="G185" s="54"/>
      <c r="H185" s="56"/>
      <c r="I185" s="56"/>
      <c r="J185" s="54"/>
    </row>
    <row r="186" spans="3:10" s="47" customFormat="1" x14ac:dyDescent="0.3">
      <c r="C186" s="61"/>
      <c r="D186" s="53"/>
      <c r="E186" s="53"/>
      <c r="F186" s="54"/>
      <c r="G186" s="54"/>
      <c r="H186" s="56"/>
      <c r="I186" s="56"/>
      <c r="J186" s="54"/>
    </row>
    <row r="187" spans="3:10" s="47" customFormat="1" x14ac:dyDescent="0.3">
      <c r="C187" s="61"/>
      <c r="D187" s="53"/>
      <c r="E187" s="53"/>
      <c r="F187" s="54"/>
      <c r="G187" s="54"/>
      <c r="H187" s="56"/>
      <c r="I187" s="56"/>
      <c r="J187" s="54"/>
    </row>
    <row r="188" spans="3:10" s="47" customFormat="1" x14ac:dyDescent="0.3">
      <c r="C188" s="61"/>
      <c r="D188" s="53"/>
      <c r="E188" s="53"/>
      <c r="F188" s="54"/>
      <c r="G188" s="54"/>
      <c r="H188" s="56"/>
      <c r="I188" s="56"/>
      <c r="J188" s="54"/>
    </row>
    <row r="189" spans="3:10" s="47" customFormat="1" x14ac:dyDescent="0.3">
      <c r="C189" s="61"/>
      <c r="D189" s="53"/>
      <c r="E189" s="53"/>
      <c r="F189" s="54"/>
      <c r="G189" s="54"/>
      <c r="H189" s="56"/>
      <c r="I189" s="56"/>
      <c r="J189" s="54"/>
    </row>
    <row r="190" spans="3:10" s="47" customFormat="1" x14ac:dyDescent="0.3">
      <c r="C190" s="61"/>
      <c r="D190" s="53"/>
      <c r="E190" s="53"/>
      <c r="F190" s="54"/>
      <c r="G190" s="54"/>
      <c r="H190" s="56"/>
      <c r="I190" s="56"/>
      <c r="J190" s="54"/>
    </row>
    <row r="191" spans="3:10" s="47" customFormat="1" x14ac:dyDescent="0.3">
      <c r="C191" s="61"/>
      <c r="D191" s="53"/>
      <c r="E191" s="53"/>
      <c r="F191" s="54"/>
      <c r="G191" s="54"/>
      <c r="H191" s="56"/>
      <c r="I191" s="56"/>
      <c r="J191" s="54"/>
    </row>
    <row r="192" spans="3:10" s="47" customFormat="1" x14ac:dyDescent="0.3">
      <c r="C192" s="61"/>
      <c r="D192" s="53"/>
      <c r="E192" s="53"/>
      <c r="F192" s="54"/>
      <c r="G192" s="54"/>
      <c r="H192" s="56"/>
      <c r="I192" s="56"/>
      <c r="J192" s="54"/>
    </row>
    <row r="193" spans="3:10" s="47" customFormat="1" x14ac:dyDescent="0.3">
      <c r="C193" s="61"/>
      <c r="D193" s="53"/>
      <c r="E193" s="53"/>
      <c r="F193" s="54"/>
      <c r="G193" s="54"/>
      <c r="H193" s="56"/>
      <c r="I193" s="56"/>
      <c r="J193" s="54"/>
    </row>
    <row r="194" spans="3:10" s="47" customFormat="1" x14ac:dyDescent="0.3">
      <c r="C194" s="61"/>
      <c r="D194" s="53"/>
      <c r="E194" s="53"/>
      <c r="F194" s="54"/>
      <c r="G194" s="54"/>
      <c r="H194" s="56"/>
      <c r="I194" s="56"/>
      <c r="J194" s="54"/>
    </row>
    <row r="195" spans="3:10" s="47" customFormat="1" x14ac:dyDescent="0.3">
      <c r="C195" s="61"/>
      <c r="D195" s="53"/>
      <c r="E195" s="53"/>
      <c r="F195" s="54"/>
      <c r="G195" s="54"/>
      <c r="H195" s="56"/>
      <c r="I195" s="56"/>
      <c r="J195" s="54"/>
    </row>
    <row r="196" spans="3:10" s="47" customFormat="1" x14ac:dyDescent="0.3">
      <c r="C196" s="61"/>
      <c r="D196" s="53"/>
      <c r="E196" s="53"/>
      <c r="F196" s="54"/>
      <c r="G196" s="54"/>
      <c r="H196" s="56"/>
      <c r="I196" s="56"/>
      <c r="J196" s="54"/>
    </row>
    <row r="197" spans="3:10" s="47" customFormat="1" x14ac:dyDescent="0.3">
      <c r="C197" s="61"/>
      <c r="D197" s="53"/>
      <c r="E197" s="53"/>
      <c r="F197" s="54"/>
      <c r="G197" s="54"/>
      <c r="H197" s="56"/>
      <c r="I197" s="56"/>
      <c r="J197" s="54"/>
    </row>
    <row r="198" spans="3:10" s="47" customFormat="1" x14ac:dyDescent="0.3">
      <c r="C198" s="61"/>
      <c r="D198" s="53"/>
      <c r="E198" s="53"/>
      <c r="F198" s="54"/>
      <c r="G198" s="54"/>
      <c r="H198" s="56"/>
      <c r="I198" s="56"/>
      <c r="J198" s="54"/>
    </row>
    <row r="199" spans="3:10" s="47" customFormat="1" x14ac:dyDescent="0.3">
      <c r="C199" s="61"/>
      <c r="D199" s="53"/>
      <c r="E199" s="53"/>
      <c r="F199" s="54"/>
      <c r="G199" s="54"/>
      <c r="H199" s="56"/>
      <c r="I199" s="56"/>
      <c r="J199" s="54"/>
    </row>
    <row r="200" spans="3:10" s="47" customFormat="1" x14ac:dyDescent="0.3">
      <c r="C200" s="61"/>
      <c r="D200" s="53"/>
      <c r="E200" s="53"/>
      <c r="F200" s="54"/>
      <c r="G200" s="54"/>
      <c r="H200" s="56"/>
      <c r="I200" s="56"/>
      <c r="J200" s="54"/>
    </row>
    <row r="201" spans="3:10" s="47" customFormat="1" x14ac:dyDescent="0.3">
      <c r="C201" s="61"/>
      <c r="D201" s="53"/>
      <c r="E201" s="53"/>
      <c r="F201" s="54"/>
      <c r="G201" s="54"/>
      <c r="H201" s="56"/>
      <c r="I201" s="56"/>
      <c r="J201" s="54"/>
    </row>
    <row r="202" spans="3:10" s="47" customFormat="1" x14ac:dyDescent="0.3">
      <c r="C202" s="61"/>
      <c r="D202" s="53"/>
      <c r="E202" s="53"/>
      <c r="F202" s="54"/>
      <c r="G202" s="54"/>
      <c r="H202" s="56"/>
      <c r="I202" s="56"/>
      <c r="J202" s="54"/>
    </row>
    <row r="203" spans="3:10" s="47" customFormat="1" x14ac:dyDescent="0.3">
      <c r="C203" s="61"/>
      <c r="D203" s="53"/>
      <c r="E203" s="53"/>
      <c r="F203" s="54"/>
      <c r="G203" s="54"/>
      <c r="H203" s="56"/>
      <c r="I203" s="56"/>
      <c r="J203" s="54"/>
    </row>
    <row r="204" spans="3:10" s="47" customFormat="1" x14ac:dyDescent="0.3">
      <c r="C204" s="61"/>
      <c r="D204" s="53"/>
      <c r="E204" s="53"/>
      <c r="F204" s="54"/>
      <c r="G204" s="54"/>
      <c r="H204" s="56"/>
      <c r="I204" s="56"/>
      <c r="J204" s="54"/>
    </row>
    <row r="205" spans="3:10" s="47" customFormat="1" x14ac:dyDescent="0.3">
      <c r="C205" s="61"/>
      <c r="D205" s="53"/>
      <c r="E205" s="53"/>
      <c r="F205" s="54"/>
      <c r="G205" s="54"/>
      <c r="H205" s="56"/>
      <c r="I205" s="56"/>
      <c r="J205" s="54"/>
    </row>
    <row r="206" spans="3:10" s="47" customFormat="1" x14ac:dyDescent="0.3">
      <c r="C206" s="61"/>
      <c r="D206" s="53"/>
      <c r="E206" s="53"/>
      <c r="F206" s="54"/>
      <c r="G206" s="54"/>
      <c r="H206" s="56"/>
      <c r="I206" s="56"/>
      <c r="J206" s="54"/>
    </row>
    <row r="207" spans="3:10" s="47" customFormat="1" x14ac:dyDescent="0.3">
      <c r="C207" s="61"/>
      <c r="D207" s="53"/>
      <c r="E207" s="53"/>
      <c r="F207" s="54"/>
      <c r="G207" s="54"/>
      <c r="H207" s="56"/>
      <c r="I207" s="56"/>
      <c r="J207" s="54"/>
    </row>
    <row r="208" spans="3:10" s="47" customFormat="1" x14ac:dyDescent="0.3">
      <c r="C208" s="61"/>
      <c r="D208" s="53"/>
      <c r="E208" s="53"/>
      <c r="F208" s="54"/>
      <c r="G208" s="54"/>
      <c r="H208" s="56"/>
      <c r="I208" s="56"/>
      <c r="J208" s="54"/>
    </row>
    <row r="209" spans="3:10" s="47" customFormat="1" x14ac:dyDescent="0.3">
      <c r="C209" s="61"/>
      <c r="D209" s="53"/>
      <c r="E209" s="53"/>
      <c r="F209" s="54"/>
      <c r="G209" s="54"/>
      <c r="H209" s="56"/>
      <c r="I209" s="56"/>
      <c r="J209" s="54"/>
    </row>
    <row r="210" spans="3:10" s="47" customFormat="1" x14ac:dyDescent="0.3">
      <c r="C210" s="61"/>
      <c r="D210" s="53"/>
      <c r="E210" s="53"/>
      <c r="F210" s="54"/>
      <c r="G210" s="54"/>
      <c r="H210" s="56"/>
      <c r="I210" s="56"/>
      <c r="J210" s="54"/>
    </row>
    <row r="211" spans="3:10" s="47" customFormat="1" x14ac:dyDescent="0.3">
      <c r="C211" s="61"/>
      <c r="D211" s="53"/>
      <c r="E211" s="53"/>
      <c r="F211" s="54"/>
      <c r="G211" s="54"/>
      <c r="H211" s="56"/>
      <c r="I211" s="56"/>
      <c r="J211" s="54"/>
    </row>
    <row r="212" spans="3:10" s="47" customFormat="1" x14ac:dyDescent="0.3">
      <c r="C212" s="61"/>
      <c r="D212" s="53"/>
      <c r="E212" s="53"/>
      <c r="F212" s="54"/>
      <c r="G212" s="54"/>
      <c r="H212" s="56"/>
      <c r="I212" s="56"/>
      <c r="J212" s="54"/>
    </row>
    <row r="213" spans="3:10" s="47" customFormat="1" x14ac:dyDescent="0.3">
      <c r="C213" s="61"/>
      <c r="D213" s="53"/>
      <c r="E213" s="53"/>
      <c r="F213" s="54"/>
      <c r="G213" s="54"/>
      <c r="H213" s="56"/>
      <c r="I213" s="56"/>
      <c r="J213" s="54"/>
    </row>
    <row r="214" spans="3:10" s="47" customFormat="1" x14ac:dyDescent="0.3">
      <c r="C214" s="61"/>
      <c r="D214" s="53"/>
      <c r="E214" s="53"/>
      <c r="F214" s="54"/>
      <c r="G214" s="54"/>
      <c r="H214" s="56"/>
      <c r="I214" s="56"/>
      <c r="J214" s="54"/>
    </row>
    <row r="215" spans="3:10" s="47" customFormat="1" x14ac:dyDescent="0.3">
      <c r="C215" s="61"/>
      <c r="D215" s="53"/>
      <c r="E215" s="53"/>
      <c r="F215" s="54"/>
      <c r="G215" s="54"/>
      <c r="H215" s="56"/>
      <c r="I215" s="56"/>
      <c r="J215" s="54"/>
    </row>
    <row r="216" spans="3:10" s="47" customFormat="1" x14ac:dyDescent="0.3">
      <c r="C216" s="61"/>
      <c r="D216" s="53"/>
      <c r="E216" s="53"/>
      <c r="F216" s="54"/>
      <c r="G216" s="54"/>
      <c r="H216" s="56"/>
      <c r="I216" s="56"/>
      <c r="J216" s="54"/>
    </row>
    <row r="217" spans="3:10" s="47" customFormat="1" x14ac:dyDescent="0.3">
      <c r="C217" s="61"/>
      <c r="D217" s="53"/>
      <c r="E217" s="53"/>
      <c r="F217" s="54"/>
      <c r="G217" s="54"/>
      <c r="H217" s="56"/>
      <c r="I217" s="56"/>
      <c r="J217" s="54"/>
    </row>
    <row r="218" spans="3:10" s="47" customFormat="1" x14ac:dyDescent="0.3">
      <c r="C218" s="61"/>
      <c r="D218" s="53"/>
      <c r="E218" s="53"/>
      <c r="F218" s="54"/>
      <c r="G218" s="54"/>
      <c r="H218" s="56"/>
      <c r="I218" s="56"/>
      <c r="J218" s="54"/>
    </row>
    <row r="219" spans="3:10" s="47" customFormat="1" x14ac:dyDescent="0.3">
      <c r="C219" s="61"/>
      <c r="D219" s="53"/>
      <c r="E219" s="53"/>
      <c r="F219" s="54"/>
      <c r="G219" s="54"/>
      <c r="H219" s="56"/>
      <c r="I219" s="56"/>
      <c r="J219" s="54"/>
    </row>
    <row r="220" spans="3:10" s="47" customFormat="1" x14ac:dyDescent="0.3">
      <c r="C220" s="61"/>
      <c r="D220" s="53"/>
      <c r="E220" s="53"/>
      <c r="F220" s="54"/>
      <c r="G220" s="54"/>
      <c r="H220" s="56"/>
      <c r="I220" s="56"/>
      <c r="J220" s="54"/>
    </row>
    <row r="221" spans="3:10" s="47" customFormat="1" x14ac:dyDescent="0.3">
      <c r="C221" s="61"/>
      <c r="D221" s="53"/>
      <c r="E221" s="53"/>
      <c r="F221" s="54"/>
      <c r="G221" s="54"/>
      <c r="H221" s="56"/>
      <c r="I221" s="56"/>
      <c r="J221" s="54"/>
    </row>
    <row r="222" spans="3:10" s="47" customFormat="1" x14ac:dyDescent="0.3">
      <c r="C222" s="61"/>
      <c r="D222" s="53"/>
      <c r="E222" s="53"/>
      <c r="F222" s="54"/>
      <c r="G222" s="54"/>
      <c r="H222" s="56"/>
      <c r="I222" s="56"/>
      <c r="J222" s="54"/>
    </row>
    <row r="223" spans="3:10" s="47" customFormat="1" x14ac:dyDescent="0.3">
      <c r="C223" s="61"/>
      <c r="D223" s="53"/>
      <c r="E223" s="53"/>
      <c r="F223" s="54"/>
      <c r="G223" s="54"/>
      <c r="H223" s="56"/>
      <c r="I223" s="56"/>
      <c r="J223" s="54"/>
    </row>
    <row r="224" spans="3:10" s="47" customFormat="1" x14ac:dyDescent="0.3">
      <c r="C224" s="61"/>
      <c r="D224" s="53"/>
      <c r="E224" s="53"/>
      <c r="F224" s="54"/>
      <c r="G224" s="54"/>
      <c r="H224" s="56"/>
      <c r="I224" s="56"/>
      <c r="J224" s="54"/>
    </row>
    <row r="225" spans="3:10" s="47" customFormat="1" x14ac:dyDescent="0.3">
      <c r="C225" s="61"/>
      <c r="D225" s="53"/>
      <c r="E225" s="53"/>
      <c r="F225" s="54"/>
      <c r="G225" s="54"/>
      <c r="H225" s="56"/>
      <c r="I225" s="56"/>
      <c r="J225" s="54"/>
    </row>
    <row r="226" spans="3:10" s="47" customFormat="1" x14ac:dyDescent="0.3">
      <c r="C226" s="61"/>
      <c r="D226" s="53"/>
      <c r="E226" s="53"/>
      <c r="F226" s="54"/>
      <c r="G226" s="54"/>
      <c r="H226" s="56"/>
      <c r="I226" s="56"/>
      <c r="J226" s="54"/>
    </row>
    <row r="227" spans="3:10" s="47" customFormat="1" x14ac:dyDescent="0.3">
      <c r="C227" s="61"/>
      <c r="D227" s="53"/>
      <c r="E227" s="53"/>
      <c r="F227" s="54"/>
      <c r="G227" s="54"/>
      <c r="H227" s="56"/>
      <c r="I227" s="56"/>
      <c r="J227" s="54"/>
    </row>
    <row r="228" spans="3:10" s="47" customFormat="1" x14ac:dyDescent="0.3">
      <c r="C228" s="61"/>
      <c r="D228" s="53"/>
      <c r="E228" s="53"/>
      <c r="F228" s="54"/>
      <c r="G228" s="54"/>
      <c r="H228" s="56"/>
      <c r="I228" s="56"/>
      <c r="J228" s="54"/>
    </row>
    <row r="229" spans="3:10" s="47" customFormat="1" x14ac:dyDescent="0.3">
      <c r="C229" s="61"/>
      <c r="D229" s="53"/>
      <c r="E229" s="53"/>
      <c r="F229" s="54"/>
      <c r="G229" s="54"/>
      <c r="H229" s="56"/>
      <c r="I229" s="56"/>
      <c r="J229" s="54"/>
    </row>
    <row r="230" spans="3:10" s="47" customFormat="1" x14ac:dyDescent="0.3">
      <c r="C230" s="61"/>
      <c r="D230" s="53"/>
      <c r="E230" s="53"/>
      <c r="F230" s="54"/>
      <c r="G230" s="54"/>
      <c r="H230" s="56"/>
      <c r="I230" s="56"/>
      <c r="J230" s="54"/>
    </row>
    <row r="231" spans="3:10" s="47" customFormat="1" x14ac:dyDescent="0.3">
      <c r="C231" s="61"/>
      <c r="D231" s="53"/>
      <c r="E231" s="53"/>
      <c r="F231" s="54"/>
      <c r="G231" s="54"/>
      <c r="H231" s="56"/>
      <c r="I231" s="56"/>
      <c r="J231" s="54"/>
    </row>
    <row r="232" spans="3:10" s="47" customFormat="1" x14ac:dyDescent="0.3">
      <c r="C232" s="61"/>
      <c r="D232" s="53"/>
      <c r="E232" s="53"/>
      <c r="F232" s="54"/>
      <c r="G232" s="54"/>
      <c r="H232" s="56"/>
      <c r="I232" s="56"/>
      <c r="J232" s="54"/>
    </row>
    <row r="233" spans="3:10" s="47" customFormat="1" x14ac:dyDescent="0.3">
      <c r="C233" s="61"/>
      <c r="D233" s="53"/>
      <c r="E233" s="53"/>
      <c r="F233" s="54"/>
      <c r="G233" s="54"/>
      <c r="H233" s="56"/>
      <c r="I233" s="56"/>
      <c r="J233" s="54"/>
    </row>
    <row r="234" spans="3:10" s="47" customFormat="1" x14ac:dyDescent="0.3">
      <c r="C234" s="61"/>
      <c r="D234" s="53"/>
      <c r="E234" s="53"/>
      <c r="F234" s="54"/>
      <c r="G234" s="54"/>
      <c r="H234" s="56"/>
      <c r="I234" s="56"/>
      <c r="J234" s="54"/>
    </row>
    <row r="235" spans="3:10" s="47" customFormat="1" x14ac:dyDescent="0.3">
      <c r="C235" s="61"/>
      <c r="D235" s="53"/>
      <c r="E235" s="53"/>
      <c r="F235" s="54"/>
      <c r="G235" s="54"/>
      <c r="H235" s="56"/>
      <c r="I235" s="56"/>
      <c r="J235" s="54"/>
    </row>
    <row r="236" spans="3:10" s="47" customFormat="1" x14ac:dyDescent="0.3">
      <c r="C236" s="61"/>
      <c r="D236" s="53"/>
      <c r="E236" s="53"/>
      <c r="F236" s="54"/>
      <c r="G236" s="54"/>
      <c r="H236" s="56"/>
      <c r="I236" s="56"/>
      <c r="J236" s="54"/>
    </row>
    <row r="237" spans="3:10" s="47" customFormat="1" x14ac:dyDescent="0.3">
      <c r="C237" s="61"/>
      <c r="D237" s="53"/>
      <c r="E237" s="53"/>
      <c r="F237" s="54"/>
      <c r="G237" s="54"/>
      <c r="H237" s="56"/>
      <c r="I237" s="56"/>
      <c r="J237" s="54"/>
    </row>
    <row r="238" spans="3:10" s="47" customFormat="1" x14ac:dyDescent="0.3">
      <c r="C238" s="61"/>
      <c r="D238" s="53"/>
      <c r="E238" s="53"/>
      <c r="F238" s="54"/>
      <c r="G238" s="54"/>
      <c r="H238" s="56"/>
      <c r="I238" s="56"/>
      <c r="J238" s="54"/>
    </row>
    <row r="239" spans="3:10" s="47" customFormat="1" x14ac:dyDescent="0.3">
      <c r="C239" s="61"/>
      <c r="D239" s="53"/>
      <c r="E239" s="53"/>
      <c r="F239" s="54"/>
      <c r="G239" s="54"/>
      <c r="H239" s="56"/>
      <c r="I239" s="56"/>
      <c r="J239" s="54"/>
    </row>
    <row r="240" spans="3:10" s="47" customFormat="1" x14ac:dyDescent="0.3">
      <c r="C240" s="61"/>
      <c r="D240" s="53"/>
      <c r="E240" s="53"/>
      <c r="F240" s="54"/>
      <c r="G240" s="54"/>
      <c r="H240" s="56"/>
      <c r="I240" s="56"/>
      <c r="J240" s="54"/>
    </row>
    <row r="241" spans="3:10" s="47" customFormat="1" x14ac:dyDescent="0.3">
      <c r="C241" s="61"/>
      <c r="D241" s="53"/>
      <c r="E241" s="53"/>
      <c r="F241" s="54"/>
      <c r="G241" s="54"/>
      <c r="H241" s="56"/>
      <c r="I241" s="56"/>
      <c r="J241" s="54"/>
    </row>
    <row r="242" spans="3:10" s="47" customFormat="1" x14ac:dyDescent="0.3">
      <c r="C242" s="61"/>
      <c r="D242" s="53"/>
      <c r="E242" s="53"/>
      <c r="F242" s="54"/>
      <c r="G242" s="54"/>
      <c r="H242" s="56"/>
      <c r="I242" s="56"/>
      <c r="J242" s="54"/>
    </row>
    <row r="243" spans="3:10" s="47" customFormat="1" x14ac:dyDescent="0.3">
      <c r="C243" s="61"/>
      <c r="D243" s="53"/>
      <c r="E243" s="53"/>
      <c r="F243" s="54"/>
      <c r="G243" s="54"/>
      <c r="H243" s="56"/>
      <c r="I243" s="56"/>
      <c r="J243" s="54"/>
    </row>
    <row r="244" spans="3:10" s="47" customFormat="1" x14ac:dyDescent="0.3">
      <c r="C244" s="61"/>
      <c r="D244" s="53"/>
      <c r="E244" s="53"/>
      <c r="F244" s="54"/>
      <c r="G244" s="54"/>
      <c r="H244" s="56"/>
      <c r="I244" s="56"/>
      <c r="J244" s="54"/>
    </row>
    <row r="245" spans="3:10" s="47" customFormat="1" x14ac:dyDescent="0.3">
      <c r="C245" s="61"/>
      <c r="D245" s="53"/>
      <c r="E245" s="53"/>
      <c r="F245" s="54"/>
      <c r="G245" s="54"/>
      <c r="H245" s="56"/>
      <c r="I245" s="56"/>
      <c r="J245" s="54"/>
    </row>
    <row r="246" spans="3:10" s="47" customFormat="1" x14ac:dyDescent="0.3">
      <c r="C246" s="61"/>
      <c r="D246" s="53"/>
      <c r="E246" s="53"/>
      <c r="F246" s="54"/>
      <c r="G246" s="54"/>
      <c r="H246" s="56"/>
      <c r="I246" s="56"/>
      <c r="J246" s="54"/>
    </row>
    <row r="247" spans="3:10" s="47" customFormat="1" x14ac:dyDescent="0.3">
      <c r="C247" s="61"/>
      <c r="D247" s="53"/>
      <c r="E247" s="53"/>
      <c r="F247" s="54"/>
      <c r="G247" s="54"/>
      <c r="H247" s="56"/>
      <c r="I247" s="56"/>
      <c r="J247" s="54"/>
    </row>
    <row r="248" spans="3:10" x14ac:dyDescent="0.3">
      <c r="C248" s="61"/>
      <c r="F248" s="5"/>
      <c r="G248" s="54"/>
      <c r="J248" s="5"/>
    </row>
    <row r="249" spans="3:10" x14ac:dyDescent="0.3">
      <c r="C249" s="61"/>
      <c r="F249" s="5"/>
      <c r="G249" s="54"/>
      <c r="J249" s="5"/>
    </row>
    <row r="250" spans="3:10" x14ac:dyDescent="0.3">
      <c r="C250" s="61"/>
      <c r="F250" s="5"/>
      <c r="G250" s="54"/>
      <c r="J250" s="5"/>
    </row>
    <row r="251" spans="3:10" x14ac:dyDescent="0.3">
      <c r="C251" s="61"/>
      <c r="F251" s="5"/>
      <c r="G251" s="54"/>
      <c r="J251" s="5"/>
    </row>
    <row r="252" spans="3:10" x14ac:dyDescent="0.3">
      <c r="C252" s="61"/>
      <c r="F252" s="5"/>
      <c r="G252" s="54"/>
      <c r="J252" s="5"/>
    </row>
    <row r="253" spans="3:10" x14ac:dyDescent="0.3">
      <c r="C253" s="61"/>
      <c r="F253" s="5"/>
      <c r="G253" s="54"/>
      <c r="J253" s="5"/>
    </row>
    <row r="254" spans="3:10" x14ac:dyDescent="0.3">
      <c r="C254" s="61"/>
      <c r="F254" s="5"/>
      <c r="G254" s="54"/>
      <c r="J254" s="5"/>
    </row>
    <row r="255" spans="3:10" x14ac:dyDescent="0.3">
      <c r="C255" s="61"/>
      <c r="F255" s="5"/>
      <c r="G255" s="54"/>
      <c r="J255" s="5"/>
    </row>
    <row r="256" spans="3:10" x14ac:dyDescent="0.3">
      <c r="C256" s="61"/>
      <c r="F256" s="5"/>
      <c r="G256" s="54"/>
      <c r="J256" s="5"/>
    </row>
    <row r="257" spans="3:10" x14ac:dyDescent="0.3">
      <c r="C257" s="61"/>
      <c r="F257" s="5"/>
      <c r="G257" s="54"/>
      <c r="J257" s="5"/>
    </row>
    <row r="258" spans="3:10" x14ac:dyDescent="0.3">
      <c r="C258" s="61"/>
      <c r="F258" s="5"/>
      <c r="G258" s="54"/>
      <c r="J258" s="5"/>
    </row>
    <row r="259" spans="3:10" x14ac:dyDescent="0.3">
      <c r="C259" s="61"/>
      <c r="F259" s="5"/>
      <c r="G259" s="54"/>
      <c r="J259" s="5"/>
    </row>
    <row r="260" spans="3:10" x14ac:dyDescent="0.3">
      <c r="C260" s="61"/>
      <c r="F260" s="5"/>
      <c r="G260" s="54"/>
      <c r="J260" s="5"/>
    </row>
    <row r="261" spans="3:10" x14ac:dyDescent="0.3">
      <c r="C261" s="61"/>
      <c r="F261" s="5"/>
      <c r="G261" s="54"/>
      <c r="J261" s="5"/>
    </row>
    <row r="262" spans="3:10" x14ac:dyDescent="0.3">
      <c r="C262" s="61"/>
      <c r="F262" s="5"/>
      <c r="G262" s="54"/>
      <c r="J262" s="5"/>
    </row>
    <row r="263" spans="3:10" x14ac:dyDescent="0.3">
      <c r="C263" s="61"/>
      <c r="F263" s="5"/>
      <c r="G263" s="54"/>
      <c r="J263" s="5"/>
    </row>
    <row r="264" spans="3:10" x14ac:dyDescent="0.3">
      <c r="C264" s="61"/>
      <c r="F264" s="5"/>
      <c r="G264" s="54"/>
      <c r="J264" s="5"/>
    </row>
    <row r="265" spans="3:10" x14ac:dyDescent="0.3">
      <c r="C265" s="61"/>
      <c r="F265" s="5"/>
      <c r="G265" s="54"/>
      <c r="J265" s="5"/>
    </row>
    <row r="266" spans="3:10" x14ac:dyDescent="0.3">
      <c r="C266" s="61"/>
      <c r="F266" s="5"/>
      <c r="G266" s="54"/>
      <c r="J266" s="5"/>
    </row>
    <row r="267" spans="3:10" x14ac:dyDescent="0.3">
      <c r="C267" s="61"/>
      <c r="F267" s="5"/>
      <c r="G267" s="54"/>
      <c r="J267" s="5"/>
    </row>
    <row r="268" spans="3:10" x14ac:dyDescent="0.3">
      <c r="C268" s="61"/>
      <c r="F268" s="5"/>
      <c r="G268" s="54"/>
      <c r="J268" s="5"/>
    </row>
    <row r="269" spans="3:10" x14ac:dyDescent="0.3">
      <c r="C269" s="61"/>
      <c r="F269" s="5"/>
      <c r="G269" s="54"/>
      <c r="J269" s="5"/>
    </row>
    <row r="270" spans="3:10" x14ac:dyDescent="0.3">
      <c r="C270" s="61"/>
      <c r="F270" s="5"/>
      <c r="G270" s="54"/>
      <c r="J270" s="5"/>
    </row>
    <row r="271" spans="3:10" x14ac:dyDescent="0.3">
      <c r="C271" s="61"/>
      <c r="F271" s="5"/>
      <c r="G271" s="54"/>
      <c r="J271" s="5"/>
    </row>
    <row r="272" spans="3:10" x14ac:dyDescent="0.3">
      <c r="C272" s="61"/>
      <c r="F272" s="5"/>
      <c r="G272" s="54"/>
      <c r="J272" s="5"/>
    </row>
    <row r="273" spans="3:10" x14ac:dyDescent="0.3">
      <c r="C273" s="61"/>
      <c r="F273" s="5"/>
      <c r="G273" s="54"/>
      <c r="J273" s="5"/>
    </row>
    <row r="274" spans="3:10" x14ac:dyDescent="0.3">
      <c r="C274" s="61"/>
      <c r="F274" s="5"/>
      <c r="G274" s="54"/>
      <c r="J274" s="5"/>
    </row>
    <row r="275" spans="3:10" x14ac:dyDescent="0.3">
      <c r="C275" s="61"/>
      <c r="F275" s="5"/>
      <c r="G275" s="54"/>
      <c r="J275" s="5"/>
    </row>
    <row r="276" spans="3:10" x14ac:dyDescent="0.3">
      <c r="C276" s="61"/>
      <c r="F276" s="5"/>
      <c r="G276" s="54"/>
      <c r="J276" s="5"/>
    </row>
    <row r="277" spans="3:10" x14ac:dyDescent="0.3">
      <c r="C277" s="61"/>
      <c r="F277" s="5"/>
      <c r="G277" s="54"/>
      <c r="J277" s="5"/>
    </row>
    <row r="278" spans="3:10" x14ac:dyDescent="0.3">
      <c r="C278" s="61"/>
      <c r="F278" s="5"/>
      <c r="G278" s="54"/>
      <c r="J278" s="5"/>
    </row>
    <row r="279" spans="3:10" x14ac:dyDescent="0.3">
      <c r="C279" s="61"/>
      <c r="F279" s="5"/>
      <c r="G279" s="54"/>
      <c r="J279" s="5"/>
    </row>
    <row r="280" spans="3:10" x14ac:dyDescent="0.3">
      <c r="C280" s="61"/>
      <c r="F280" s="5"/>
      <c r="G280" s="54"/>
      <c r="J280" s="5"/>
    </row>
    <row r="281" spans="3:10" x14ac:dyDescent="0.3">
      <c r="C281" s="61"/>
      <c r="F281" s="5"/>
      <c r="G281" s="54"/>
      <c r="J281" s="5"/>
    </row>
    <row r="282" spans="3:10" x14ac:dyDescent="0.3">
      <c r="C282" s="61"/>
      <c r="F282" s="5"/>
      <c r="G282" s="54"/>
      <c r="J282" s="5"/>
    </row>
    <row r="283" spans="3:10" x14ac:dyDescent="0.3">
      <c r="C283" s="61"/>
      <c r="F283" s="5"/>
      <c r="G283" s="54"/>
      <c r="J283" s="5"/>
    </row>
    <row r="284" spans="3:10" x14ac:dyDescent="0.3">
      <c r="C284" s="61"/>
      <c r="F284" s="5"/>
      <c r="G284" s="54"/>
      <c r="J284" s="5"/>
    </row>
    <row r="285" spans="3:10" x14ac:dyDescent="0.3">
      <c r="C285" s="61"/>
      <c r="F285" s="5"/>
      <c r="G285" s="54"/>
      <c r="J285" s="5"/>
    </row>
    <row r="286" spans="3:10" x14ac:dyDescent="0.3">
      <c r="C286" s="61"/>
      <c r="F286" s="5"/>
      <c r="G286" s="54"/>
      <c r="J286" s="5"/>
    </row>
    <row r="287" spans="3:10" x14ac:dyDescent="0.3">
      <c r="C287" s="61"/>
      <c r="F287" s="5"/>
      <c r="G287" s="54"/>
      <c r="J287" s="5"/>
    </row>
    <row r="288" spans="3:10" x14ac:dyDescent="0.3">
      <c r="C288" s="61"/>
      <c r="F288" s="5"/>
      <c r="G288" s="54"/>
      <c r="J288" s="5"/>
    </row>
    <row r="289" spans="3:10" x14ac:dyDescent="0.3">
      <c r="C289" s="61"/>
      <c r="F289" s="5"/>
      <c r="G289" s="54"/>
      <c r="J289" s="5"/>
    </row>
    <row r="290" spans="3:10" x14ac:dyDescent="0.3">
      <c r="C290" s="61"/>
      <c r="F290" s="5"/>
      <c r="G290" s="54"/>
      <c r="J290" s="5"/>
    </row>
    <row r="291" spans="3:10" x14ac:dyDescent="0.3">
      <c r="C291" s="61"/>
      <c r="F291" s="5"/>
      <c r="G291" s="54"/>
      <c r="J291" s="5"/>
    </row>
    <row r="292" spans="3:10" x14ac:dyDescent="0.3">
      <c r="C292" s="61"/>
      <c r="F292" s="5"/>
      <c r="G292" s="54"/>
      <c r="J292" s="5"/>
    </row>
    <row r="293" spans="3:10" x14ac:dyDescent="0.3">
      <c r="C293" s="61"/>
      <c r="F293" s="5"/>
      <c r="G293" s="54"/>
      <c r="J293" s="5"/>
    </row>
    <row r="294" spans="3:10" x14ac:dyDescent="0.3">
      <c r="C294" s="61"/>
      <c r="F294" s="5"/>
      <c r="G294" s="54"/>
      <c r="J294" s="5"/>
    </row>
    <row r="295" spans="3:10" x14ac:dyDescent="0.3">
      <c r="C295" s="61"/>
      <c r="F295" s="5"/>
      <c r="G295" s="54"/>
      <c r="J295" s="5"/>
    </row>
    <row r="296" spans="3:10" x14ac:dyDescent="0.3">
      <c r="C296" s="61"/>
      <c r="F296" s="5"/>
      <c r="G296" s="54"/>
      <c r="J296" s="5"/>
    </row>
    <row r="297" spans="3:10" x14ac:dyDescent="0.3">
      <c r="C297" s="61"/>
      <c r="F297" s="5"/>
      <c r="G297" s="54"/>
      <c r="J297" s="5"/>
    </row>
    <row r="298" spans="3:10" x14ac:dyDescent="0.3">
      <c r="C298" s="61"/>
      <c r="F298" s="5"/>
      <c r="G298" s="54"/>
      <c r="J298" s="5"/>
    </row>
    <row r="299" spans="3:10" x14ac:dyDescent="0.3">
      <c r="C299" s="61"/>
      <c r="F299" s="5"/>
      <c r="G299" s="54"/>
      <c r="J299" s="5"/>
    </row>
    <row r="300" spans="3:10" x14ac:dyDescent="0.3">
      <c r="C300" s="61"/>
      <c r="F300" s="5"/>
      <c r="G300" s="54"/>
      <c r="J300" s="5"/>
    </row>
    <row r="301" spans="3:10" x14ac:dyDescent="0.3">
      <c r="C301" s="61"/>
      <c r="F301" s="5"/>
      <c r="G301" s="54"/>
      <c r="J301" s="5"/>
    </row>
    <row r="302" spans="3:10" x14ac:dyDescent="0.3">
      <c r="C302" s="61"/>
      <c r="F302" s="5"/>
      <c r="G302" s="54"/>
      <c r="J302" s="5"/>
    </row>
    <row r="303" spans="3:10" x14ac:dyDescent="0.3">
      <c r="C303" s="61"/>
      <c r="F303" s="5"/>
      <c r="G303" s="54"/>
      <c r="J303" s="5"/>
    </row>
    <row r="304" spans="3:10" x14ac:dyDescent="0.3">
      <c r="C304" s="61"/>
      <c r="F304" s="5"/>
      <c r="G304" s="54"/>
      <c r="J304" s="5"/>
    </row>
    <row r="305" spans="3:10" x14ac:dyDescent="0.3">
      <c r="C305" s="61"/>
      <c r="F305" s="5"/>
      <c r="G305" s="54"/>
      <c r="J305" s="5"/>
    </row>
    <row r="306" spans="3:10" x14ac:dyDescent="0.3">
      <c r="C306" s="61"/>
      <c r="F306" s="5"/>
      <c r="G306" s="54"/>
      <c r="J306" s="5"/>
    </row>
    <row r="307" spans="3:10" x14ac:dyDescent="0.3">
      <c r="C307" s="61"/>
      <c r="F307" s="5"/>
      <c r="G307" s="5"/>
      <c r="J307" s="5"/>
    </row>
    <row r="308" spans="3:10" x14ac:dyDescent="0.3">
      <c r="C308" s="61"/>
      <c r="F308" s="5"/>
      <c r="G308" s="5"/>
      <c r="J308" s="5"/>
    </row>
    <row r="309" spans="3:10" x14ac:dyDescent="0.3">
      <c r="C309" s="61"/>
      <c r="F309" s="5"/>
      <c r="G309" s="5"/>
      <c r="J309" s="5"/>
    </row>
    <row r="310" spans="3:10" x14ac:dyDescent="0.3">
      <c r="C310" s="61"/>
      <c r="F310" s="5"/>
      <c r="G310" s="5"/>
      <c r="J310" s="5"/>
    </row>
    <row r="311" spans="3:10" x14ac:dyDescent="0.3">
      <c r="C311" s="61"/>
      <c r="F311" s="5"/>
      <c r="G311" s="5"/>
      <c r="J311" s="5"/>
    </row>
    <row r="312" spans="3:10" x14ac:dyDescent="0.3">
      <c r="C312" s="61"/>
      <c r="F312" s="5"/>
      <c r="G312" s="5"/>
      <c r="J312" s="5"/>
    </row>
    <row r="313" spans="3:10" x14ac:dyDescent="0.3">
      <c r="C313" s="61"/>
      <c r="F313" s="5"/>
      <c r="G313" s="5"/>
      <c r="J313" s="5"/>
    </row>
    <row r="314" spans="3:10" x14ac:dyDescent="0.3">
      <c r="C314" s="61"/>
      <c r="F314" s="5"/>
      <c r="G314" s="5"/>
      <c r="J314" s="5"/>
    </row>
    <row r="315" spans="3:10" x14ac:dyDescent="0.3">
      <c r="C315" s="61"/>
      <c r="F315" s="5"/>
      <c r="G315" s="5"/>
      <c r="J315" s="5"/>
    </row>
    <row r="316" spans="3:10" x14ac:dyDescent="0.3">
      <c r="C316" s="61"/>
      <c r="F316" s="5"/>
      <c r="G316" s="5"/>
      <c r="J316" s="5"/>
    </row>
    <row r="317" spans="3:10" x14ac:dyDescent="0.3">
      <c r="C317" s="61"/>
      <c r="F317" s="5"/>
      <c r="G317" s="5"/>
      <c r="J317" s="5"/>
    </row>
    <row r="318" spans="3:10" x14ac:dyDescent="0.3">
      <c r="C318" s="61"/>
      <c r="F318" s="5"/>
      <c r="G318" s="5"/>
      <c r="J318" s="5"/>
    </row>
    <row r="319" spans="3:10" x14ac:dyDescent="0.3">
      <c r="C319" s="61"/>
      <c r="F319" s="5"/>
      <c r="G319" s="5"/>
      <c r="J319" s="5"/>
    </row>
    <row r="320" spans="3:10" x14ac:dyDescent="0.3">
      <c r="C320" s="61"/>
      <c r="F320" s="5"/>
      <c r="G320" s="5"/>
      <c r="J320" s="5"/>
    </row>
    <row r="321" spans="3:10" x14ac:dyDescent="0.3">
      <c r="C321" s="61"/>
      <c r="F321" s="5"/>
      <c r="G321" s="5"/>
      <c r="J321" s="5"/>
    </row>
    <row r="322" spans="3:10" x14ac:dyDescent="0.3">
      <c r="C322" s="61"/>
      <c r="F322" s="5"/>
      <c r="G322" s="5"/>
      <c r="J322" s="5"/>
    </row>
    <row r="323" spans="3:10" x14ac:dyDescent="0.3">
      <c r="C323" s="61"/>
      <c r="F323" s="5"/>
      <c r="G323" s="5"/>
      <c r="J323" s="5"/>
    </row>
    <row r="324" spans="3:10" x14ac:dyDescent="0.3">
      <c r="C324" s="61"/>
      <c r="F324" s="5"/>
      <c r="G324" s="5"/>
      <c r="J324" s="5"/>
    </row>
    <row r="325" spans="3:10" x14ac:dyDescent="0.3">
      <c r="C325" s="61"/>
      <c r="F325" s="5"/>
      <c r="G325" s="5"/>
      <c r="J325" s="5"/>
    </row>
    <row r="326" spans="3:10" x14ac:dyDescent="0.3">
      <c r="C326" s="61"/>
      <c r="F326" s="5"/>
      <c r="G326" s="5"/>
      <c r="J326" s="5"/>
    </row>
    <row r="327" spans="3:10" x14ac:dyDescent="0.3">
      <c r="C327" s="61"/>
      <c r="F327" s="5"/>
      <c r="G327" s="5"/>
      <c r="J327" s="5"/>
    </row>
    <row r="328" spans="3:10" x14ac:dyDescent="0.3">
      <c r="C328" s="61"/>
      <c r="F328" s="5"/>
      <c r="G328" s="5"/>
      <c r="J328" s="5"/>
    </row>
    <row r="329" spans="3:10" x14ac:dyDescent="0.3">
      <c r="C329" s="61"/>
      <c r="F329" s="5"/>
      <c r="G329" s="5"/>
      <c r="J329" s="5"/>
    </row>
    <row r="330" spans="3:10" x14ac:dyDescent="0.3">
      <c r="C330" s="61"/>
      <c r="F330" s="5"/>
      <c r="G330" s="5"/>
      <c r="J330" s="5"/>
    </row>
    <row r="331" spans="3:10" x14ac:dyDescent="0.3">
      <c r="C331" s="61"/>
      <c r="F331" s="5"/>
      <c r="G331" s="5"/>
      <c r="J331" s="5"/>
    </row>
    <row r="332" spans="3:10" x14ac:dyDescent="0.3">
      <c r="C332" s="61"/>
      <c r="F332" s="5"/>
      <c r="G332" s="5"/>
      <c r="J332" s="5"/>
    </row>
    <row r="333" spans="3:10" x14ac:dyDescent="0.3">
      <c r="C333" s="61"/>
      <c r="F333" s="5"/>
      <c r="G333" s="5"/>
      <c r="J333" s="5"/>
    </row>
    <row r="334" spans="3:10" x14ac:dyDescent="0.3">
      <c r="C334" s="61"/>
      <c r="F334" s="5"/>
      <c r="G334" s="5"/>
      <c r="J334" s="5"/>
    </row>
    <row r="335" spans="3:10" x14ac:dyDescent="0.3">
      <c r="C335" s="61"/>
      <c r="F335" s="5"/>
      <c r="G335" s="5"/>
      <c r="J335" s="5"/>
    </row>
    <row r="336" spans="3:10" x14ac:dyDescent="0.3">
      <c r="C336" s="61"/>
      <c r="F336" s="5"/>
      <c r="G336" s="5"/>
      <c r="J336" s="5"/>
    </row>
    <row r="337" spans="3:10" x14ac:dyDescent="0.3">
      <c r="C337" s="61"/>
      <c r="F337" s="5"/>
      <c r="G337" s="5"/>
      <c r="J337" s="5"/>
    </row>
    <row r="338" spans="3:10" x14ac:dyDescent="0.3">
      <c r="C338" s="61"/>
      <c r="F338" s="5"/>
      <c r="G338" s="5"/>
      <c r="J338" s="5"/>
    </row>
    <row r="339" spans="3:10" x14ac:dyDescent="0.3">
      <c r="C339" s="61"/>
      <c r="F339" s="5"/>
      <c r="G339" s="5"/>
      <c r="J339" s="5"/>
    </row>
    <row r="340" spans="3:10" x14ac:dyDescent="0.3">
      <c r="C340" s="61"/>
      <c r="F340" s="5"/>
      <c r="G340" s="5"/>
      <c r="J340" s="5"/>
    </row>
    <row r="341" spans="3:10" x14ac:dyDescent="0.3">
      <c r="C341" s="61"/>
      <c r="F341" s="5"/>
      <c r="G341" s="5"/>
      <c r="J341" s="5"/>
    </row>
    <row r="342" spans="3:10" x14ac:dyDescent="0.3">
      <c r="C342" s="61"/>
      <c r="F342" s="5"/>
      <c r="G342" s="5"/>
      <c r="J342" s="5"/>
    </row>
    <row r="343" spans="3:10" x14ac:dyDescent="0.3">
      <c r="C343" s="61"/>
      <c r="F343" s="5"/>
      <c r="G343" s="5"/>
      <c r="J343" s="5"/>
    </row>
    <row r="344" spans="3:10" x14ac:dyDescent="0.3">
      <c r="C344" s="61"/>
      <c r="F344" s="5"/>
      <c r="G344" s="5"/>
      <c r="J344" s="5"/>
    </row>
    <row r="345" spans="3:10" x14ac:dyDescent="0.3">
      <c r="C345" s="61"/>
      <c r="F345" s="5"/>
      <c r="G345" s="5"/>
      <c r="J345" s="5"/>
    </row>
    <row r="346" spans="3:10" x14ac:dyDescent="0.3">
      <c r="C346" s="61"/>
      <c r="F346" s="5"/>
      <c r="G346" s="5"/>
      <c r="J346" s="5"/>
    </row>
    <row r="347" spans="3:10" x14ac:dyDescent="0.3">
      <c r="C347" s="61"/>
      <c r="F347" s="5"/>
      <c r="G347" s="5"/>
      <c r="J347" s="5"/>
    </row>
    <row r="348" spans="3:10" x14ac:dyDescent="0.3">
      <c r="C348" s="61"/>
      <c r="F348" s="5"/>
      <c r="G348" s="5"/>
      <c r="J348" s="5"/>
    </row>
    <row r="349" spans="3:10" x14ac:dyDescent="0.3">
      <c r="C349" s="61"/>
      <c r="F349" s="5"/>
      <c r="G349" s="5"/>
      <c r="J349" s="5"/>
    </row>
    <row r="350" spans="3:10" x14ac:dyDescent="0.3">
      <c r="C350" s="61"/>
      <c r="F350" s="5"/>
      <c r="G350" s="5"/>
      <c r="J350" s="5"/>
    </row>
    <row r="351" spans="3:10" x14ac:dyDescent="0.3">
      <c r="C351" s="61"/>
      <c r="F351" s="5"/>
      <c r="G351" s="5"/>
      <c r="J351" s="5"/>
    </row>
    <row r="352" spans="3:10" x14ac:dyDescent="0.3">
      <c r="C352" s="61"/>
      <c r="F352" s="5"/>
      <c r="G352" s="5"/>
      <c r="J352" s="5"/>
    </row>
    <row r="353" spans="3:10" x14ac:dyDescent="0.3">
      <c r="C353" s="61"/>
      <c r="F353" s="5"/>
      <c r="G353" s="5"/>
      <c r="J353" s="5"/>
    </row>
    <row r="354" spans="3:10" x14ac:dyDescent="0.3">
      <c r="C354" s="61"/>
      <c r="F354" s="5"/>
      <c r="G354" s="5"/>
      <c r="J354" s="5"/>
    </row>
    <row r="355" spans="3:10" x14ac:dyDescent="0.3">
      <c r="C355" s="61"/>
      <c r="F355" s="5"/>
      <c r="G355" s="5"/>
      <c r="J355" s="5"/>
    </row>
    <row r="356" spans="3:10" x14ac:dyDescent="0.3">
      <c r="C356" s="61"/>
      <c r="F356" s="5"/>
      <c r="G356" s="5"/>
      <c r="J356" s="5"/>
    </row>
    <row r="357" spans="3:10" x14ac:dyDescent="0.3">
      <c r="C357" s="61"/>
      <c r="F357" s="5"/>
      <c r="G357" s="5"/>
      <c r="J357" s="5"/>
    </row>
    <row r="358" spans="3:10" x14ac:dyDescent="0.3">
      <c r="C358" s="61"/>
      <c r="F358" s="5"/>
      <c r="G358" s="5"/>
      <c r="J358" s="5"/>
    </row>
    <row r="359" spans="3:10" x14ac:dyDescent="0.3">
      <c r="C359" s="61"/>
      <c r="F359" s="5"/>
      <c r="G359" s="5"/>
      <c r="J359" s="5"/>
    </row>
    <row r="360" spans="3:10" x14ac:dyDescent="0.3">
      <c r="C360" s="61"/>
      <c r="F360" s="5"/>
      <c r="G360" s="5"/>
      <c r="J360" s="5"/>
    </row>
    <row r="361" spans="3:10" x14ac:dyDescent="0.3">
      <c r="C361" s="61"/>
      <c r="F361" s="5"/>
      <c r="G361" s="5"/>
      <c r="J361" s="5"/>
    </row>
    <row r="362" spans="3:10" x14ac:dyDescent="0.3">
      <c r="C362" s="61"/>
      <c r="F362" s="5"/>
      <c r="G362" s="5"/>
      <c r="J362" s="5"/>
    </row>
    <row r="363" spans="3:10" x14ac:dyDescent="0.3">
      <c r="C363" s="61"/>
      <c r="F363" s="5"/>
      <c r="G363" s="5"/>
      <c r="J363" s="5"/>
    </row>
    <row r="364" spans="3:10" x14ac:dyDescent="0.3">
      <c r="C364" s="61"/>
      <c r="F364" s="5"/>
      <c r="G364" s="5"/>
      <c r="J364" s="5"/>
    </row>
    <row r="365" spans="3:10" x14ac:dyDescent="0.3">
      <c r="C365" s="61"/>
      <c r="F365" s="5"/>
      <c r="G365" s="5"/>
      <c r="J365" s="5"/>
    </row>
    <row r="366" spans="3:10" x14ac:dyDescent="0.3">
      <c r="C366" s="61"/>
      <c r="F366" s="5"/>
      <c r="G366" s="5"/>
      <c r="J366" s="5"/>
    </row>
    <row r="367" spans="3:10" x14ac:dyDescent="0.3">
      <c r="C367" s="61"/>
      <c r="F367" s="5"/>
      <c r="G367" s="5"/>
      <c r="J367" s="5"/>
    </row>
    <row r="368" spans="3:10" x14ac:dyDescent="0.3">
      <c r="C368" s="61"/>
      <c r="F368" s="5"/>
      <c r="G368" s="5"/>
      <c r="J368" s="5"/>
    </row>
    <row r="369" spans="6:10" x14ac:dyDescent="0.3">
      <c r="F369" s="5"/>
      <c r="G369" s="5"/>
      <c r="J369" s="5"/>
    </row>
    <row r="370" spans="6:10" x14ac:dyDescent="0.3">
      <c r="F370" s="5"/>
      <c r="G370" s="5"/>
      <c r="J370" s="5"/>
    </row>
    <row r="371" spans="6:10" x14ac:dyDescent="0.3">
      <c r="F371" s="5"/>
      <c r="G371" s="5"/>
      <c r="J371" s="5"/>
    </row>
    <row r="372" spans="6:10" x14ac:dyDescent="0.3">
      <c r="F372" s="5"/>
      <c r="G372" s="5"/>
      <c r="J372" s="5"/>
    </row>
  </sheetData>
  <mergeCells count="1">
    <mergeCell ref="C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NOU 9.6 MIO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</cp:lastModifiedBy>
  <dcterms:created xsi:type="dcterms:W3CDTF">2024-08-21T08:50:11Z</dcterms:created>
  <dcterms:modified xsi:type="dcterms:W3CDTF">2024-08-21T08:51:34Z</dcterms:modified>
</cp:coreProperties>
</file>